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25" windowHeight="11025"/>
  </bookViews>
  <sheets>
    <sheet name="новый 17.10.2019" sheetId="13" r:id="rId1"/>
  </sheets>
  <definedNames>
    <definedName name="_xlnm.Print_Area" localSheetId="0">'новый 17.10.2019'!$A$1:$N$86</definedName>
  </definedNames>
  <calcPr calcId="145621"/>
</workbook>
</file>

<file path=xl/calcChain.xml><?xml version="1.0" encoding="utf-8"?>
<calcChain xmlns="http://schemas.openxmlformats.org/spreadsheetml/2006/main">
  <c r="K62" i="13" l="1"/>
  <c r="J62" i="13"/>
  <c r="K63" i="13"/>
  <c r="J63" i="13"/>
  <c r="H28" i="13" l="1"/>
  <c r="H22" i="13" l="1"/>
  <c r="H16" i="13" l="1"/>
  <c r="J61" i="13" l="1"/>
  <c r="H38" i="13"/>
  <c r="J75" i="13" l="1"/>
  <c r="K75" i="13"/>
  <c r="K61" i="13"/>
  <c r="K74" i="13" s="1"/>
  <c r="H37" i="13"/>
  <c r="H36" i="13"/>
  <c r="H35" i="13"/>
  <c r="I81" i="13"/>
  <c r="J80" i="13"/>
  <c r="K78" i="13"/>
  <c r="K77" i="13"/>
  <c r="J77" i="13"/>
  <c r="H77" i="13" s="1"/>
  <c r="J76" i="13"/>
  <c r="I75" i="13"/>
  <c r="I74" i="13"/>
  <c r="I73" i="13"/>
  <c r="J72" i="13"/>
  <c r="H72" i="13"/>
  <c r="H71" i="13"/>
  <c r="I68" i="13"/>
  <c r="K67" i="13"/>
  <c r="K80" i="13" s="1"/>
  <c r="H80" i="13" s="1"/>
  <c r="J67" i="13"/>
  <c r="K66" i="13"/>
  <c r="K79" i="13" s="1"/>
  <c r="J66" i="13"/>
  <c r="H66" i="13" s="1"/>
  <c r="K65" i="13"/>
  <c r="J65" i="13"/>
  <c r="J78" i="13" s="1"/>
  <c r="H78" i="13" s="1"/>
  <c r="H65" i="13"/>
  <c r="K64" i="13"/>
  <c r="J64" i="13"/>
  <c r="H64" i="13"/>
  <c r="I62" i="13"/>
  <c r="J74" i="13"/>
  <c r="I61" i="13"/>
  <c r="K60" i="13"/>
  <c r="K73" i="13" s="1"/>
  <c r="J60" i="13"/>
  <c r="J68" i="13" s="1"/>
  <c r="I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2" i="13"/>
  <c r="H41" i="13"/>
  <c r="H40" i="13"/>
  <c r="H39" i="13"/>
  <c r="H34" i="13"/>
  <c r="H33" i="13"/>
  <c r="H32" i="13"/>
  <c r="H31" i="13"/>
  <c r="H30" i="13"/>
  <c r="H29" i="13"/>
  <c r="H27" i="13"/>
  <c r="H26" i="13"/>
  <c r="H25" i="13"/>
  <c r="H24" i="13"/>
  <c r="H23" i="13"/>
  <c r="H21" i="13"/>
  <c r="H20" i="13"/>
  <c r="H19" i="13"/>
  <c r="H18" i="13"/>
  <c r="H17" i="13"/>
  <c r="H15" i="13"/>
  <c r="H14" i="13"/>
  <c r="H13" i="13"/>
  <c r="K68" i="13" l="1"/>
  <c r="H68" i="13" s="1"/>
  <c r="H74" i="13"/>
  <c r="H75" i="13"/>
  <c r="H60" i="13"/>
  <c r="H61" i="13"/>
  <c r="H62" i="13"/>
  <c r="H63" i="13"/>
  <c r="H67" i="13"/>
  <c r="J73" i="13"/>
  <c r="K76" i="13"/>
  <c r="H76" i="13" s="1"/>
  <c r="J79" i="13"/>
  <c r="H79" i="13" s="1"/>
  <c r="K81" i="13" l="1"/>
  <c r="H73" i="13"/>
  <c r="J81" i="13"/>
  <c r="H81" i="13" l="1"/>
</calcChain>
</file>

<file path=xl/sharedStrings.xml><?xml version="1.0" encoding="utf-8"?>
<sst xmlns="http://schemas.openxmlformats.org/spreadsheetml/2006/main" count="141" uniqueCount="123">
  <si>
    <t>N п/п</t>
  </si>
  <si>
    <t>Наименование и местонахождение стройки (объекта), проектная мощность</t>
  </si>
  <si>
    <t>Сроки строительства (годы)</t>
  </si>
  <si>
    <t>Информация о состоянии проектно-сметной документации (номер заключения/стадия разработки)</t>
  </si>
  <si>
    <t>Финансовый год</t>
  </si>
  <si>
    <t>Планируемые источники финансирования (тыс. рублей)</t>
  </si>
  <si>
    <t>Бюджетополучатель</t>
  </si>
  <si>
    <t>Главный распорядитель бюджетных средств</t>
  </si>
  <si>
    <t>Всего</t>
  </si>
  <si>
    <t>в том числе</t>
  </si>
  <si>
    <t>в ценах, утвержденных в ПСД</t>
  </si>
  <si>
    <t>в ценах года начала проектирования и строительства</t>
  </si>
  <si>
    <t>федеральный бюджет</t>
  </si>
  <si>
    <t>областной бюджет</t>
  </si>
  <si>
    <t>местные бюджеты</t>
  </si>
  <si>
    <t>прочие источники</t>
  </si>
  <si>
    <t>Подпрограмма "Развитие начального общего, основного общего и среднего общего образования детей в Ленинградской области"</t>
  </si>
  <si>
    <t>Основное мероприятие 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обучения":</t>
  </si>
  <si>
    <t>1.1</t>
  </si>
  <si>
    <t>Строительство и реконструкция объектов общего образования</t>
  </si>
  <si>
    <t>1.1.1</t>
  </si>
  <si>
    <t>Муниципальное образование Волховский муниципальный район</t>
  </si>
  <si>
    <t>Комитет по строительству Ленинградской области (далее - Комитет)</t>
  </si>
  <si>
    <t>1.1.2</t>
  </si>
  <si>
    <t>Строительство пристройки на 350 мест к основному зданию муниципального образовательного учреждения "Толмачевская средняя общеобразовательная школа", пос. Толмачево, Лужский район</t>
  </si>
  <si>
    <t>2015-2018</t>
  </si>
  <si>
    <t>Заключение ГАУ Леноблэкспертиза от 29.10.2014 N 47-1-7-0293-14;от 16.10.2014 N 47-1-4-0216-14</t>
  </si>
  <si>
    <t>241734,00 (в ценах 2014 года)</t>
  </si>
  <si>
    <t>Муниципальное образование Лужский муниципальный район</t>
  </si>
  <si>
    <t>Комитет</t>
  </si>
  <si>
    <t>1.1.3</t>
  </si>
  <si>
    <t>Завершение строительства муниципального образовательного учреждения "Средняя общеобразовательная школа" на 600 мест, г. Шлиссельбург, Кировский район</t>
  </si>
  <si>
    <t>Заключение ГАУ "Леноблгосэкспертиза"  от 19.07.2017 №47-1-1-3-0112-17; от 26.07.2017 №1-1-2-0011-17</t>
  </si>
  <si>
    <t>432 010 ( в ц. 2016 года)</t>
  </si>
  <si>
    <t>Муниципальное образование Кировский муниципальный район</t>
  </si>
  <si>
    <t>1.1.4</t>
  </si>
  <si>
    <t>Организация строительства муниципального образовательного учреждения "Средняя общеобразовательная школа" на 350 мест в пос. Вознесенье Подпорожского района</t>
  </si>
  <si>
    <t>392890,88 (в ценах 2013 года)</t>
  </si>
  <si>
    <t>Муниципальное образование Подпорожский муниципальный район</t>
  </si>
  <si>
    <t>1.1.5</t>
  </si>
  <si>
    <t>1.1.6</t>
  </si>
  <si>
    <t>Муниципальное образование Всеволожский муниципальный район</t>
  </si>
  <si>
    <t>1.1.7</t>
  </si>
  <si>
    <t>Организация реконструкции здания МОУ "Сельцовская средняя общеобразовательная школа" со строительством пристройки общей мощностью 300 мест, пос. Сельцо, Волосовский район</t>
  </si>
  <si>
    <t>Муниципальное образование Волосовский муниципальный район</t>
  </si>
  <si>
    <t>1.1.8</t>
  </si>
  <si>
    <t>Строительство общеобразовательной школы на 220 мест в дер. Большая Пустомержа Кингисеппского  района Ленинградской области</t>
  </si>
  <si>
    <t>Заключение ГАУ Леноблэкспертиза от 31.12.2014 N 47-1-4-0302-14;от 13.02.2015 N 47-1-7-0121-15</t>
  </si>
  <si>
    <t>373642,00 (в ценах 2015 года)</t>
  </si>
  <si>
    <t>Муниципальное образование Кингисеппский муниципальный район</t>
  </si>
  <si>
    <t>1.1.9</t>
  </si>
  <si>
    <t>Строительство пристройки спортивного зала к МКОУ "Федоровская СОШ" по адресу: Тосненский район, д. Федоровское, ул. Почтовая, д.1</t>
  </si>
  <si>
    <t>53 428,00 (в ценах 2015 года)</t>
  </si>
  <si>
    <t>Муниципальное образование Тосненский  район</t>
  </si>
  <si>
    <t>1.2.</t>
  </si>
  <si>
    <t>Приобретение зданий (объектов) общего образования</t>
  </si>
  <si>
    <t>1.2.1</t>
  </si>
  <si>
    <t>1.2.2</t>
  </si>
  <si>
    <t>1.2.3</t>
  </si>
  <si>
    <t>2016-2025</t>
  </si>
  <si>
    <t>Комитет общего и профессионального образования Ленинградской области</t>
  </si>
  <si>
    <t xml:space="preserve"> </t>
  </si>
  <si>
    <t>2018-2019</t>
  </si>
  <si>
    <t>2014-2025</t>
  </si>
  <si>
    <t>Подпрограмма "Развитие дополнительного образования детей Ленинградской области"</t>
  </si>
  <si>
    <t>2.1</t>
  </si>
  <si>
    <t>2.1.1</t>
  </si>
  <si>
    <t>Муниципальное образование Приозерский муниципальный район</t>
  </si>
  <si>
    <t>Итого по подпрограмме "Развитие дополнительного образования детей Ленинградской области"</t>
  </si>
  <si>
    <t>Приобретение общеобразовательной школы на 700 мест с оборудованием по адресу: Российская Федерация, Ленинградская область, Всеволожский муниципальный район, Муринское сельское поселение, п. Мурино, улица Новая, дом 9</t>
  </si>
  <si>
    <t>Основное мероприятие "Обеспечение доступного дополнительного образования детей"</t>
  </si>
  <si>
    <t>Приобретение объекта начального и среднего образования на 1175 мест с оборудованием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д. 20, корп. 1</t>
  </si>
  <si>
    <t>2019-2021</t>
  </si>
  <si>
    <t>Строительство нового корпуса (блок начальных классов) МОУ "Сосновский центр образования" по адресу: Ленинградская область, Приозерский район, пос. Сосново, ул. Связи, д. 13а</t>
  </si>
  <si>
    <t xml:space="preserve">Заключение ГАУ Леноблэкспертиза от 28.03.2018 № 47-1-1-3-0105-18; от 20.04.2018 № 47-1-0089-18.      </t>
  </si>
  <si>
    <t>766812,57 (в ценах 2016 года)</t>
  </si>
  <si>
    <t>464554,13 (в ценах 2017 года)</t>
  </si>
  <si>
    <t>Строительство здания на 600 мест МОБУ "Волховская городская гимназия №3 имени Героя Советского Союза Александра Лукьянова", в том числе подключение к сетям теплоснабжения по адресу: Ленинградская область, г. Волхов, ул. А. Лукьянова, д. 4</t>
  </si>
  <si>
    <t>Приобретение зданий и помещений для реализации программ дополнительного образования детей</t>
  </si>
  <si>
    <t>2017-2019</t>
  </si>
  <si>
    <t>Сметная стоимость         (тыс. рублей)</t>
  </si>
  <si>
    <t>169065,91 завершение строительства)</t>
  </si>
  <si>
    <t>485926,50 (завершение строительства)</t>
  </si>
  <si>
    <t>Заключение ГАУ Леноблэкспертиза от 18.12.2013 N 47-1-7-0797-13;от 23.10.2013 N 47-1-4-0232-13; после корректировки проекта - от 15.04.2016 N 47-1-1-3-0083-16 и от 15.04.2016 N 47-1-7-0157-16</t>
  </si>
  <si>
    <t>144366,67 (завершение строительства)</t>
  </si>
  <si>
    <t>Заключение ГАУ Леноблэкспертиза от 13.12.2013 N 47-1-4-0302-13;от 30.07.2014 N 47-1-7-0199-14, после корректировки по проекту от 23.12.2016 №47-1-1-3-0308-16, по смете от 27.01.2017 №47-1-7-0263-17</t>
  </si>
  <si>
    <t>475 247,37 (в ц. 2014 года)</t>
  </si>
  <si>
    <t>134565,00 (завершение строительства)</t>
  </si>
  <si>
    <t>116087,00 (завершение строительства)</t>
  </si>
  <si>
    <t>Заключение ГАУ Леноблэкспертиза от 11.10.2015 N 47-1-7-0568-15; от 17.12.2015 N 47-1-7-0568-15</t>
  </si>
  <si>
    <t xml:space="preserve">Заключение  по проекту № 47-1-1-3-0010-16 от 14.01.2016; по смете № 47-1-7-0036-16 от 11.02.2016.                </t>
  </si>
  <si>
    <t>331505,00 (в ценах 2015 г.)</t>
  </si>
  <si>
    <t>Муниципальное образование Лодейнопольского района</t>
  </si>
  <si>
    <t>Заключение ГАУ Леноблэкспертиза от 17.11.2016 № 47-1-1-3-0013-17; от 15.12.2016 № 47-1-8-0202-17</t>
  </si>
  <si>
    <t>2019-2025</t>
  </si>
  <si>
    <t>2018-2025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</si>
  <si>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"Средняя общеобразовательная школа №37 ОАО "РЖД" Кировский район, п. Мга</t>
  </si>
  <si>
    <t>1.2.5</t>
  </si>
  <si>
    <t>Приобретение здания  муниципального образовательного  учреждения в рамках федерального проекта "Современная школа"</t>
  </si>
  <si>
    <t>2015-2018 &lt;2&gt;</t>
  </si>
  <si>
    <r>
      <t xml:space="preserve">2019 </t>
    </r>
    <r>
      <rPr>
        <sz val="9"/>
        <rFont val="Calibri"/>
        <family val="2"/>
        <charset val="204"/>
      </rPr>
      <t>&lt;3&gt;</t>
    </r>
  </si>
  <si>
    <r>
      <t>2019</t>
    </r>
    <r>
      <rPr>
        <sz val="9"/>
        <rFont val="Calibri"/>
        <family val="2"/>
        <charset val="204"/>
      </rPr>
      <t>&lt;3&gt;</t>
    </r>
  </si>
  <si>
    <t>&lt;3&gt; в рамках федерального проекта "Современная школа"</t>
  </si>
  <si>
    <t>&lt;2&gt; Начало строительства осуществлялось в рамках подпрограммы "Устойчивое развитие сельских территорий Ленинградской области на 2014-2017 годы и на период до 2020 года" государственной программы Ленинградской области "Развитие сельского хозяйства Ленинградской области".</t>
  </si>
  <si>
    <t>&lt;1&gt; С 2015 года расторгнут муниципальный контракт. Строительство возобновили в 2017 году.</t>
  </si>
  <si>
    <t>1.2.4</t>
  </si>
  <si>
    <t>1.1.10</t>
  </si>
  <si>
    <t>2014-2019</t>
  </si>
  <si>
    <t>2020&lt;3&gt;</t>
  </si>
  <si>
    <t xml:space="preserve">ПЕРЕЧЕНЬ ОБЪЕКТОВ
СТРОИТЕЛЬСТВА, РЕКОНСТРУКЦИИ, ПРИОБРЕТЕНИЯ ОБЪЕКТОВ ОБЩЕОБРАЗОВАТЕЛЬНЫХ ОРГАНИЗАЦИЙ В РАМКАХ ПОДПРОГРАММЫ "РАЗВИТИЕ НАЧАЛЬНОГО ОБЩЕГО, ОСНОВНОГО ОБЩЕГО И СРЕДНЕГО ОБЩЕГО ОБРАЗОВАНИЯ ДЕТЕЙ В ЛЕНИНГРАДСКОЙ ОБЛАСТИ"
ГОСУДАРСТВЕННОЙ ПРОГРАММЫ ЛЕНИНГРАДСКОЙ ОБЛАСТИ "СОВРЕМЕННОЕ ОБРАЗОВАНИЕ
ЛЕНИНГРАДСКОЙ ОБЛАСТИ"
</t>
  </si>
  <si>
    <t xml:space="preserve">Приложение 1                                                                                            к Изменениям,  ...
</t>
  </si>
  <si>
    <t>Строительство школы на 300 мест с дошкольным отделением на 100 мест в п. Осельки Всеволожского района</t>
  </si>
  <si>
    <t>Заключение ГАУ Леноблэкспертиза от 31.01.2019 №47-1-1-3-001685-2019; от 31.01.2019 №47-1-0014-19</t>
  </si>
  <si>
    <t xml:space="preserve"> Комитет</t>
  </si>
  <si>
    <t>1.1.11</t>
  </si>
  <si>
    <t>2020-2025</t>
  </si>
  <si>
    <t>562 108,94                  (в ценах 2018 года без учета ПИР)</t>
  </si>
  <si>
    <t>Приобретение зданий муниципальных образовательных учреждений (нераспеделенные средства)</t>
  </si>
  <si>
    <t xml:space="preserve">Реконструкция здания МКОУ «Средняя общеобразовательная школа № 68» на 500 мест в г. Лодейное Поле под школу на 350 учащихся и центром консультирования и диагностики на 100 человек </t>
  </si>
  <si>
    <t>2016-2020 &lt;2&gt;</t>
  </si>
  <si>
    <t>2012-2020 &lt;1&gt;</t>
  </si>
  <si>
    <t>2018-2021</t>
  </si>
  <si>
    <t>Строительство и реконструкция объектов общего образования (нераспеделенные средства)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</si>
</sst>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8">
    <xf numFmtId="0" fontId="0" fillId="0" borderId="0" xfId="0"/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4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vertical="center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/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tabSelected="1" topLeftCell="A30" zoomScaleNormal="100" workbookViewId="0">
      <selection activeCell="B43" sqref="B43:N43"/>
    </sheetView>
  </sheetViews>
  <sheetFormatPr defaultColWidth="9.140625" defaultRowHeight="15" x14ac:dyDescent="0.25"/>
  <cols>
    <col min="1" max="1" width="6" style="21" customWidth="1"/>
    <col min="2" max="2" width="22.85546875" style="11" customWidth="1"/>
    <col min="3" max="3" width="9.140625" style="11"/>
    <col min="4" max="4" width="18" style="11" customWidth="1"/>
    <col min="5" max="5" width="11.85546875" style="11" customWidth="1"/>
    <col min="6" max="6" width="12.28515625" style="11" customWidth="1"/>
    <col min="7" max="7" width="9" style="22" customWidth="1"/>
    <col min="8" max="10" width="12.28515625" style="23" customWidth="1"/>
    <col min="11" max="11" width="13.42578125" style="23" customWidth="1"/>
    <col min="12" max="12" width="9.140625" style="23" customWidth="1"/>
    <col min="13" max="13" width="13.140625" style="11" customWidth="1"/>
    <col min="14" max="14" width="15.42578125" style="11" customWidth="1"/>
    <col min="15" max="15" width="15.5703125" style="11" customWidth="1"/>
    <col min="16" max="16" width="17.85546875" style="11" customWidth="1"/>
    <col min="17" max="17" width="10.28515625" style="11" bestFit="1" customWidth="1"/>
    <col min="18" max="18" width="9.28515625" style="11" bestFit="1" customWidth="1"/>
    <col min="19" max="16384" width="9.140625" style="11"/>
  </cols>
  <sheetData>
    <row r="1" spans="1:23" ht="25.5" customHeight="1" x14ac:dyDescent="0.25"/>
    <row r="2" spans="1:23" ht="35.25" customHeight="1" x14ac:dyDescent="0.25">
      <c r="B2" s="24"/>
      <c r="C2" s="25"/>
      <c r="J2" s="26"/>
      <c r="K2" s="30"/>
      <c r="L2" s="30"/>
      <c r="M2" s="66" t="s">
        <v>110</v>
      </c>
      <c r="N2" s="66"/>
    </row>
    <row r="3" spans="1:23" ht="9" customHeight="1" x14ac:dyDescent="0.25"/>
    <row r="4" spans="1:23" ht="106.5" customHeight="1" x14ac:dyDescent="0.25">
      <c r="D4" s="67" t="s">
        <v>109</v>
      </c>
      <c r="E4" s="67"/>
      <c r="F4" s="67"/>
      <c r="G4" s="67"/>
      <c r="H4" s="67"/>
      <c r="I4" s="67"/>
      <c r="J4" s="67"/>
      <c r="K4" s="67"/>
      <c r="L4" s="27"/>
      <c r="P4" s="67"/>
      <c r="Q4" s="67"/>
      <c r="R4" s="67"/>
      <c r="S4" s="67"/>
      <c r="T4" s="67"/>
      <c r="U4" s="67"/>
      <c r="V4" s="67"/>
      <c r="W4" s="67"/>
    </row>
    <row r="5" spans="1:23" ht="11.25" customHeight="1" x14ac:dyDescent="0.35"/>
    <row r="6" spans="1:23" x14ac:dyDescent="0.25">
      <c r="A6" s="84" t="s">
        <v>0</v>
      </c>
      <c r="B6" s="82" t="s">
        <v>1</v>
      </c>
      <c r="C6" s="82" t="s">
        <v>2</v>
      </c>
      <c r="D6" s="82" t="s">
        <v>3</v>
      </c>
      <c r="E6" s="82" t="s">
        <v>80</v>
      </c>
      <c r="F6" s="82"/>
      <c r="G6" s="82" t="s">
        <v>4</v>
      </c>
      <c r="H6" s="85" t="s">
        <v>5</v>
      </c>
      <c r="I6" s="85"/>
      <c r="J6" s="85"/>
      <c r="K6" s="85"/>
      <c r="L6" s="86"/>
      <c r="M6" s="87" t="s">
        <v>6</v>
      </c>
      <c r="N6" s="87" t="s">
        <v>7</v>
      </c>
    </row>
    <row r="7" spans="1:23" x14ac:dyDescent="0.25">
      <c r="A7" s="84"/>
      <c r="B7" s="82"/>
      <c r="C7" s="82"/>
      <c r="D7" s="82"/>
      <c r="E7" s="82"/>
      <c r="F7" s="82"/>
      <c r="G7" s="82"/>
      <c r="H7" s="85" t="s">
        <v>8</v>
      </c>
      <c r="I7" s="85" t="s">
        <v>9</v>
      </c>
      <c r="J7" s="85"/>
      <c r="K7" s="85"/>
      <c r="L7" s="86"/>
      <c r="M7" s="88"/>
      <c r="N7" s="88"/>
    </row>
    <row r="8" spans="1:23" ht="60" x14ac:dyDescent="0.25">
      <c r="A8" s="84"/>
      <c r="B8" s="82"/>
      <c r="C8" s="82"/>
      <c r="D8" s="82"/>
      <c r="E8" s="38" t="s">
        <v>10</v>
      </c>
      <c r="F8" s="38" t="s">
        <v>11</v>
      </c>
      <c r="G8" s="82"/>
      <c r="H8" s="85"/>
      <c r="I8" s="48" t="s">
        <v>12</v>
      </c>
      <c r="J8" s="48" t="s">
        <v>13</v>
      </c>
      <c r="K8" s="48" t="s">
        <v>14</v>
      </c>
      <c r="L8" s="48" t="s">
        <v>15</v>
      </c>
      <c r="M8" s="89"/>
      <c r="N8" s="89"/>
    </row>
    <row r="9" spans="1:23" ht="14.45" x14ac:dyDescent="0.35">
      <c r="A9" s="4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10">
        <v>13</v>
      </c>
      <c r="N9" s="10">
        <v>14</v>
      </c>
    </row>
    <row r="10" spans="1:23" x14ac:dyDescent="0.25">
      <c r="A10" s="43"/>
      <c r="B10" s="82" t="s">
        <v>16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83"/>
    </row>
    <row r="11" spans="1:23" ht="19.5" customHeight="1" x14ac:dyDescent="0.25">
      <c r="A11" s="43">
        <v>1</v>
      </c>
      <c r="B11" s="82" t="s">
        <v>17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83"/>
    </row>
    <row r="12" spans="1:23" x14ac:dyDescent="0.25">
      <c r="A12" s="43" t="s">
        <v>18</v>
      </c>
      <c r="B12" s="82" t="s">
        <v>19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83"/>
    </row>
    <row r="13" spans="1:23" ht="114.75" customHeight="1" x14ac:dyDescent="0.25">
      <c r="A13" s="32" t="s">
        <v>20</v>
      </c>
      <c r="B13" s="31" t="s">
        <v>24</v>
      </c>
      <c r="C13" s="34" t="s">
        <v>25</v>
      </c>
      <c r="D13" s="31" t="s">
        <v>26</v>
      </c>
      <c r="E13" s="34" t="s">
        <v>27</v>
      </c>
      <c r="F13" s="34" t="s">
        <v>81</v>
      </c>
      <c r="G13" s="6">
        <v>2018</v>
      </c>
      <c r="H13" s="8">
        <f t="shared" ref="H13:H42" si="0">SUM(I13:L13)</f>
        <v>169065.51</v>
      </c>
      <c r="I13" s="8"/>
      <c r="J13" s="8">
        <v>147007.91</v>
      </c>
      <c r="K13" s="8">
        <v>22057.599999999999</v>
      </c>
      <c r="L13" s="8"/>
      <c r="M13" s="31" t="s">
        <v>28</v>
      </c>
      <c r="N13" s="31" t="s">
        <v>22</v>
      </c>
    </row>
    <row r="14" spans="1:23" ht="54" customHeight="1" x14ac:dyDescent="0.25">
      <c r="A14" s="80" t="s">
        <v>23</v>
      </c>
      <c r="B14" s="54" t="s">
        <v>31</v>
      </c>
      <c r="C14" s="60" t="s">
        <v>120</v>
      </c>
      <c r="D14" s="54" t="s">
        <v>32</v>
      </c>
      <c r="E14" s="60" t="s">
        <v>33</v>
      </c>
      <c r="F14" s="63" t="s">
        <v>82</v>
      </c>
      <c r="G14" s="6">
        <v>2018</v>
      </c>
      <c r="H14" s="8">
        <f>J14+K14</f>
        <v>173527.5</v>
      </c>
      <c r="I14" s="12"/>
      <c r="J14" s="8">
        <v>147758.5</v>
      </c>
      <c r="K14" s="8">
        <v>25769</v>
      </c>
      <c r="L14" s="37"/>
      <c r="M14" s="54" t="s">
        <v>34</v>
      </c>
      <c r="N14" s="147" t="s">
        <v>29</v>
      </c>
    </row>
    <row r="15" spans="1:23" ht="56.25" customHeight="1" x14ac:dyDescent="0.25">
      <c r="A15" s="95"/>
      <c r="B15" s="55"/>
      <c r="C15" s="61"/>
      <c r="D15" s="55"/>
      <c r="E15" s="61"/>
      <c r="F15" s="64"/>
      <c r="G15" s="6">
        <v>2019</v>
      </c>
      <c r="H15" s="8">
        <f>J15+K15</f>
        <v>126844</v>
      </c>
      <c r="I15" s="12"/>
      <c r="J15" s="8">
        <v>108008</v>
      </c>
      <c r="K15" s="8">
        <v>18836</v>
      </c>
      <c r="L15" s="37"/>
      <c r="M15" s="55"/>
      <c r="N15" s="148"/>
    </row>
    <row r="16" spans="1:23" ht="56.25" customHeight="1" x14ac:dyDescent="0.25">
      <c r="A16" s="81"/>
      <c r="B16" s="56"/>
      <c r="C16" s="62"/>
      <c r="D16" s="56"/>
      <c r="E16" s="62"/>
      <c r="F16" s="65"/>
      <c r="G16" s="6">
        <v>2020</v>
      </c>
      <c r="H16" s="8">
        <f>J16+K16</f>
        <v>133727</v>
      </c>
      <c r="I16" s="12"/>
      <c r="J16" s="8">
        <v>113868</v>
      </c>
      <c r="K16" s="8">
        <v>19859</v>
      </c>
      <c r="L16" s="37"/>
      <c r="M16" s="56"/>
      <c r="N16" s="153"/>
    </row>
    <row r="17" spans="1:14" ht="48.75" customHeight="1" x14ac:dyDescent="0.25">
      <c r="A17" s="80" t="s">
        <v>30</v>
      </c>
      <c r="B17" s="54" t="s">
        <v>36</v>
      </c>
      <c r="C17" s="156" t="s">
        <v>107</v>
      </c>
      <c r="D17" s="154" t="s">
        <v>83</v>
      </c>
      <c r="E17" s="156" t="s">
        <v>37</v>
      </c>
      <c r="F17" s="156" t="s">
        <v>84</v>
      </c>
      <c r="G17" s="6">
        <v>2018</v>
      </c>
      <c r="H17" s="8">
        <f>J17+K17</f>
        <v>144366.66999999998</v>
      </c>
      <c r="I17" s="8"/>
      <c r="J17" s="8">
        <v>125027.67</v>
      </c>
      <c r="K17" s="8">
        <v>19339</v>
      </c>
      <c r="L17" s="8"/>
      <c r="M17" s="54" t="s">
        <v>38</v>
      </c>
      <c r="N17" s="54" t="s">
        <v>29</v>
      </c>
    </row>
    <row r="18" spans="1:14" ht="99" customHeight="1" x14ac:dyDescent="0.25">
      <c r="A18" s="81"/>
      <c r="B18" s="56"/>
      <c r="C18" s="157"/>
      <c r="D18" s="155"/>
      <c r="E18" s="157"/>
      <c r="F18" s="157"/>
      <c r="G18" s="6">
        <v>2019</v>
      </c>
      <c r="H18" s="49">
        <f>J18+K18</f>
        <v>715.34259000000009</v>
      </c>
      <c r="I18" s="8"/>
      <c r="J18" s="49">
        <v>609.11422000000005</v>
      </c>
      <c r="K18" s="49">
        <v>106.22837</v>
      </c>
      <c r="L18" s="8"/>
      <c r="M18" s="56"/>
      <c r="N18" s="56"/>
    </row>
    <row r="19" spans="1:14" ht="138" customHeight="1" x14ac:dyDescent="0.25">
      <c r="A19" s="43" t="s">
        <v>35</v>
      </c>
      <c r="B19" s="7" t="s">
        <v>43</v>
      </c>
      <c r="C19" s="34" t="s">
        <v>99</v>
      </c>
      <c r="D19" s="7" t="s">
        <v>85</v>
      </c>
      <c r="E19" s="42" t="s">
        <v>86</v>
      </c>
      <c r="F19" s="37" t="s">
        <v>87</v>
      </c>
      <c r="G19" s="6">
        <v>2018</v>
      </c>
      <c r="H19" s="8">
        <f t="shared" si="0"/>
        <v>134565</v>
      </c>
      <c r="I19" s="12"/>
      <c r="J19" s="8">
        <v>114762</v>
      </c>
      <c r="K19" s="8">
        <v>19803</v>
      </c>
      <c r="L19" s="37"/>
      <c r="M19" s="41" t="s">
        <v>44</v>
      </c>
      <c r="N19" s="41" t="s">
        <v>29</v>
      </c>
    </row>
    <row r="20" spans="1:14" ht="39" customHeight="1" x14ac:dyDescent="0.25">
      <c r="A20" s="80" t="s">
        <v>39</v>
      </c>
      <c r="B20" s="54" t="s">
        <v>46</v>
      </c>
      <c r="C20" s="60" t="s">
        <v>119</v>
      </c>
      <c r="D20" s="54" t="s">
        <v>47</v>
      </c>
      <c r="E20" s="60" t="s">
        <v>48</v>
      </c>
      <c r="F20" s="63" t="s">
        <v>88</v>
      </c>
      <c r="G20" s="6">
        <v>2018</v>
      </c>
      <c r="H20" s="8">
        <f t="shared" si="0"/>
        <v>193596</v>
      </c>
      <c r="I20" s="12"/>
      <c r="J20" s="8">
        <v>164847</v>
      </c>
      <c r="K20" s="8">
        <v>28749</v>
      </c>
      <c r="L20" s="37"/>
      <c r="M20" s="77" t="s">
        <v>49</v>
      </c>
      <c r="N20" s="77" t="s">
        <v>29</v>
      </c>
    </row>
    <row r="21" spans="1:14" ht="46.5" customHeight="1" x14ac:dyDescent="0.25">
      <c r="A21" s="95"/>
      <c r="B21" s="55"/>
      <c r="C21" s="61"/>
      <c r="D21" s="55"/>
      <c r="E21" s="61"/>
      <c r="F21" s="64"/>
      <c r="G21" s="6">
        <v>2019</v>
      </c>
      <c r="H21" s="8">
        <f t="shared" si="0"/>
        <v>60854</v>
      </c>
      <c r="I21" s="12"/>
      <c r="J21" s="8">
        <v>51848</v>
      </c>
      <c r="K21" s="8">
        <v>9006</v>
      </c>
      <c r="L21" s="37"/>
      <c r="M21" s="77"/>
      <c r="N21" s="77"/>
    </row>
    <row r="22" spans="1:14" ht="46.5" customHeight="1" x14ac:dyDescent="0.25">
      <c r="A22" s="81"/>
      <c r="B22" s="56"/>
      <c r="C22" s="62"/>
      <c r="D22" s="56"/>
      <c r="E22" s="62"/>
      <c r="F22" s="65"/>
      <c r="G22" s="6">
        <v>2020</v>
      </c>
      <c r="H22" s="8">
        <f t="shared" si="0"/>
        <v>46585</v>
      </c>
      <c r="I22" s="50"/>
      <c r="J22" s="5">
        <v>39690</v>
      </c>
      <c r="K22" s="5">
        <v>6895</v>
      </c>
      <c r="L22" s="37"/>
      <c r="M22" s="33"/>
      <c r="N22" s="33"/>
    </row>
    <row r="23" spans="1:14" ht="42.75" customHeight="1" x14ac:dyDescent="0.25">
      <c r="A23" s="69" t="s">
        <v>40</v>
      </c>
      <c r="B23" s="71" t="s">
        <v>51</v>
      </c>
      <c r="C23" s="73" t="s">
        <v>79</v>
      </c>
      <c r="D23" s="75" t="s">
        <v>89</v>
      </c>
      <c r="E23" s="77" t="s">
        <v>52</v>
      </c>
      <c r="F23" s="79">
        <v>60483</v>
      </c>
      <c r="G23" s="6">
        <v>2018</v>
      </c>
      <c r="H23" s="5">
        <f>J23+K23</f>
        <v>45414</v>
      </c>
      <c r="I23" s="5"/>
      <c r="J23" s="5">
        <v>38670</v>
      </c>
      <c r="K23" s="5">
        <v>6744</v>
      </c>
      <c r="L23" s="8"/>
      <c r="M23" s="55" t="s">
        <v>53</v>
      </c>
      <c r="N23" s="55" t="s">
        <v>29</v>
      </c>
    </row>
    <row r="24" spans="1:14" ht="42" customHeight="1" x14ac:dyDescent="0.25">
      <c r="A24" s="70"/>
      <c r="B24" s="72"/>
      <c r="C24" s="74"/>
      <c r="D24" s="76"/>
      <c r="E24" s="78"/>
      <c r="F24" s="78"/>
      <c r="G24" s="35">
        <v>2019</v>
      </c>
      <c r="H24" s="5">
        <f>J24+K24</f>
        <v>38312</v>
      </c>
      <c r="I24" s="4"/>
      <c r="J24" s="5">
        <v>32623</v>
      </c>
      <c r="K24" s="5">
        <v>5689</v>
      </c>
      <c r="L24" s="8"/>
      <c r="M24" s="68"/>
      <c r="N24" s="68"/>
    </row>
    <row r="25" spans="1:14" ht="30.75" customHeight="1" x14ac:dyDescent="0.25">
      <c r="A25" s="51" t="s">
        <v>42</v>
      </c>
      <c r="B25" s="54" t="s">
        <v>118</v>
      </c>
      <c r="C25" s="57" t="s">
        <v>121</v>
      </c>
      <c r="D25" s="54" t="s">
        <v>90</v>
      </c>
      <c r="E25" s="60" t="s">
        <v>91</v>
      </c>
      <c r="F25" s="63">
        <v>376130</v>
      </c>
      <c r="G25" s="35">
        <v>2018</v>
      </c>
      <c r="H25" s="5">
        <f>J25+K25</f>
        <v>35211</v>
      </c>
      <c r="I25" s="4"/>
      <c r="J25" s="8">
        <v>30000</v>
      </c>
      <c r="K25" s="5">
        <v>5211</v>
      </c>
      <c r="L25" s="8"/>
      <c r="M25" s="54" t="s">
        <v>92</v>
      </c>
      <c r="N25" s="54" t="s">
        <v>29</v>
      </c>
    </row>
    <row r="26" spans="1:14" ht="25.5" customHeight="1" x14ac:dyDescent="0.25">
      <c r="A26" s="52"/>
      <c r="B26" s="55"/>
      <c r="C26" s="58"/>
      <c r="D26" s="55"/>
      <c r="E26" s="61"/>
      <c r="F26" s="64"/>
      <c r="G26" s="35">
        <v>2019</v>
      </c>
      <c r="H26" s="5">
        <f t="shared" ref="H26:H30" si="1">J26+K26</f>
        <v>14085</v>
      </c>
      <c r="I26" s="4"/>
      <c r="J26" s="8">
        <v>12000</v>
      </c>
      <c r="K26" s="5">
        <v>2085</v>
      </c>
      <c r="L26" s="4"/>
      <c r="M26" s="55"/>
      <c r="N26" s="55"/>
    </row>
    <row r="27" spans="1:14" ht="49.5" customHeight="1" x14ac:dyDescent="0.25">
      <c r="A27" s="52"/>
      <c r="B27" s="55"/>
      <c r="C27" s="58"/>
      <c r="D27" s="55"/>
      <c r="E27" s="61"/>
      <c r="F27" s="64"/>
      <c r="G27" s="35">
        <v>2020</v>
      </c>
      <c r="H27" s="5">
        <f t="shared" si="1"/>
        <v>204771</v>
      </c>
      <c r="I27" s="4"/>
      <c r="J27" s="8">
        <v>189733</v>
      </c>
      <c r="K27" s="5">
        <v>15038</v>
      </c>
      <c r="L27" s="4"/>
      <c r="M27" s="55"/>
      <c r="N27" s="55"/>
    </row>
    <row r="28" spans="1:14" ht="23.1" customHeight="1" x14ac:dyDescent="0.25">
      <c r="A28" s="53"/>
      <c r="B28" s="56"/>
      <c r="C28" s="59"/>
      <c r="D28" s="56"/>
      <c r="E28" s="62"/>
      <c r="F28" s="65"/>
      <c r="G28" s="35">
        <v>2021</v>
      </c>
      <c r="H28" s="5">
        <f t="shared" si="1"/>
        <v>175447</v>
      </c>
      <c r="I28" s="4"/>
      <c r="J28" s="8">
        <v>154704</v>
      </c>
      <c r="K28" s="5">
        <v>20743</v>
      </c>
      <c r="L28" s="4"/>
      <c r="M28" s="56"/>
      <c r="N28" s="56"/>
    </row>
    <row r="29" spans="1:14" ht="46.5" customHeight="1" x14ac:dyDescent="0.25">
      <c r="A29" s="69" t="s">
        <v>45</v>
      </c>
      <c r="B29" s="75" t="s">
        <v>77</v>
      </c>
      <c r="C29" s="73" t="s">
        <v>72</v>
      </c>
      <c r="D29" s="75" t="s">
        <v>93</v>
      </c>
      <c r="E29" s="77" t="s">
        <v>75</v>
      </c>
      <c r="F29" s="79">
        <v>874222</v>
      </c>
      <c r="G29" s="6">
        <v>2019</v>
      </c>
      <c r="H29" s="8">
        <f t="shared" si="1"/>
        <v>91601</v>
      </c>
      <c r="I29" s="8"/>
      <c r="J29" s="8">
        <v>78000</v>
      </c>
      <c r="K29" s="8">
        <v>13601</v>
      </c>
      <c r="L29" s="8"/>
      <c r="M29" s="75" t="s">
        <v>21</v>
      </c>
      <c r="N29" s="75" t="s">
        <v>29</v>
      </c>
    </row>
    <row r="30" spans="1:14" ht="41.25" customHeight="1" x14ac:dyDescent="0.25">
      <c r="A30" s="70"/>
      <c r="B30" s="76"/>
      <c r="C30" s="74"/>
      <c r="D30" s="76"/>
      <c r="E30" s="78"/>
      <c r="F30" s="78"/>
      <c r="G30" s="6">
        <v>2020</v>
      </c>
      <c r="H30" s="8">
        <f t="shared" si="1"/>
        <v>272456</v>
      </c>
      <c r="I30" s="8"/>
      <c r="J30" s="8">
        <v>232000</v>
      </c>
      <c r="K30" s="8">
        <v>40456</v>
      </c>
      <c r="L30" s="8"/>
      <c r="M30" s="76"/>
      <c r="N30" s="76"/>
    </row>
    <row r="31" spans="1:14" ht="33.6" customHeight="1" x14ac:dyDescent="0.25">
      <c r="A31" s="70"/>
      <c r="B31" s="76"/>
      <c r="C31" s="74"/>
      <c r="D31" s="76"/>
      <c r="E31" s="78"/>
      <c r="F31" s="78"/>
      <c r="G31" s="6">
        <v>2021</v>
      </c>
      <c r="H31" s="8">
        <f>J31+K31</f>
        <v>563860</v>
      </c>
      <c r="I31" s="8"/>
      <c r="J31" s="8">
        <v>522600</v>
      </c>
      <c r="K31" s="8">
        <v>41260</v>
      </c>
      <c r="L31" s="8"/>
      <c r="M31" s="76"/>
      <c r="N31" s="76"/>
    </row>
    <row r="32" spans="1:14" ht="32.25" customHeight="1" x14ac:dyDescent="0.25">
      <c r="A32" s="69" t="s">
        <v>50</v>
      </c>
      <c r="B32" s="75" t="s">
        <v>73</v>
      </c>
      <c r="C32" s="73" t="s">
        <v>72</v>
      </c>
      <c r="D32" s="75" t="s">
        <v>74</v>
      </c>
      <c r="E32" s="77" t="s">
        <v>76</v>
      </c>
      <c r="F32" s="79">
        <v>511683.15</v>
      </c>
      <c r="G32" s="6">
        <v>2019</v>
      </c>
      <c r="H32" s="8">
        <f t="shared" ref="H32:H34" si="2">J32+K32</f>
        <v>49319</v>
      </c>
      <c r="I32" s="8"/>
      <c r="J32" s="8">
        <v>42000</v>
      </c>
      <c r="K32" s="8">
        <v>7319</v>
      </c>
      <c r="L32" s="8"/>
      <c r="M32" s="75" t="s">
        <v>67</v>
      </c>
      <c r="N32" s="55" t="s">
        <v>29</v>
      </c>
    </row>
    <row r="33" spans="1:14" ht="36.75" customHeight="1" x14ac:dyDescent="0.25">
      <c r="A33" s="70"/>
      <c r="B33" s="76"/>
      <c r="C33" s="74"/>
      <c r="D33" s="76"/>
      <c r="E33" s="78"/>
      <c r="F33" s="78"/>
      <c r="G33" s="6">
        <v>2020</v>
      </c>
      <c r="H33" s="8">
        <f t="shared" si="2"/>
        <v>244246</v>
      </c>
      <c r="I33" s="8"/>
      <c r="J33" s="8">
        <v>208000</v>
      </c>
      <c r="K33" s="8">
        <v>36246</v>
      </c>
      <c r="L33" s="8"/>
      <c r="M33" s="76"/>
      <c r="N33" s="90"/>
    </row>
    <row r="34" spans="1:14" ht="30.75" customHeight="1" x14ac:dyDescent="0.25">
      <c r="A34" s="70"/>
      <c r="B34" s="76"/>
      <c r="C34" s="74"/>
      <c r="D34" s="76"/>
      <c r="E34" s="78"/>
      <c r="F34" s="78"/>
      <c r="G34" s="6">
        <v>2021</v>
      </c>
      <c r="H34" s="8">
        <f t="shared" si="2"/>
        <v>242614</v>
      </c>
      <c r="I34" s="8"/>
      <c r="J34" s="8">
        <v>210000</v>
      </c>
      <c r="K34" s="8">
        <v>32614</v>
      </c>
      <c r="L34" s="8"/>
      <c r="M34" s="76"/>
      <c r="N34" s="68"/>
    </row>
    <row r="35" spans="1:14" ht="36.6" customHeight="1" x14ac:dyDescent="0.25">
      <c r="A35" s="122" t="s">
        <v>106</v>
      </c>
      <c r="B35" s="54" t="s">
        <v>111</v>
      </c>
      <c r="C35" s="60" t="s">
        <v>72</v>
      </c>
      <c r="D35" s="54" t="s">
        <v>112</v>
      </c>
      <c r="E35" s="60" t="s">
        <v>116</v>
      </c>
      <c r="F35" s="79">
        <v>590776.49</v>
      </c>
      <c r="G35" s="6">
        <v>2019</v>
      </c>
      <c r="H35" s="8">
        <f t="shared" ref="H35:H37" si="3">SUM(I35:L35)</f>
        <v>1174</v>
      </c>
      <c r="I35" s="8"/>
      <c r="J35" s="8">
        <v>1000</v>
      </c>
      <c r="K35" s="8">
        <v>174</v>
      </c>
      <c r="L35" s="8"/>
      <c r="M35" s="54" t="s">
        <v>41</v>
      </c>
      <c r="N35" s="54" t="s">
        <v>113</v>
      </c>
    </row>
    <row r="36" spans="1:14" s="17" customFormat="1" ht="19.5" customHeight="1" x14ac:dyDescent="0.2">
      <c r="A36" s="123"/>
      <c r="B36" s="55"/>
      <c r="C36" s="61"/>
      <c r="D36" s="55"/>
      <c r="E36" s="61"/>
      <c r="F36" s="78"/>
      <c r="G36" s="3">
        <v>2020</v>
      </c>
      <c r="H36" s="8">
        <f t="shared" si="3"/>
        <v>211367</v>
      </c>
      <c r="I36" s="1"/>
      <c r="J36" s="1">
        <v>180000</v>
      </c>
      <c r="K36" s="1">
        <v>31367</v>
      </c>
      <c r="L36" s="1"/>
      <c r="M36" s="55"/>
      <c r="N36" s="55"/>
    </row>
    <row r="37" spans="1:14" s="17" customFormat="1" ht="21.6" customHeight="1" x14ac:dyDescent="0.2">
      <c r="A37" s="124"/>
      <c r="B37" s="56"/>
      <c r="C37" s="62"/>
      <c r="D37" s="56"/>
      <c r="E37" s="62"/>
      <c r="F37" s="78"/>
      <c r="G37" s="3">
        <v>2021</v>
      </c>
      <c r="H37" s="8">
        <f t="shared" si="3"/>
        <v>426095</v>
      </c>
      <c r="I37" s="1"/>
      <c r="J37" s="1">
        <v>362784</v>
      </c>
      <c r="K37" s="1">
        <v>63311</v>
      </c>
      <c r="L37" s="1"/>
      <c r="M37" s="56"/>
      <c r="N37" s="56"/>
    </row>
    <row r="38" spans="1:14" s="17" customFormat="1" ht="21.6" customHeight="1" x14ac:dyDescent="0.2">
      <c r="A38" s="80" t="s">
        <v>114</v>
      </c>
      <c r="B38" s="54" t="s">
        <v>122</v>
      </c>
      <c r="C38" s="104" t="s">
        <v>115</v>
      </c>
      <c r="D38" s="60"/>
      <c r="E38" s="60"/>
      <c r="F38" s="60"/>
      <c r="G38" s="3">
        <v>2020</v>
      </c>
      <c r="H38" s="8">
        <f t="shared" si="0"/>
        <v>100000</v>
      </c>
      <c r="I38" s="1"/>
      <c r="J38" s="8">
        <v>100000</v>
      </c>
      <c r="K38" s="1"/>
      <c r="L38" s="1"/>
      <c r="M38" s="60"/>
      <c r="N38" s="54" t="s">
        <v>29</v>
      </c>
    </row>
    <row r="39" spans="1:14" ht="13.5" customHeight="1" x14ac:dyDescent="0.25">
      <c r="A39" s="95"/>
      <c r="B39" s="55"/>
      <c r="C39" s="105"/>
      <c r="D39" s="61"/>
      <c r="E39" s="61"/>
      <c r="F39" s="61"/>
      <c r="G39" s="6">
        <v>2022</v>
      </c>
      <c r="H39" s="8">
        <f t="shared" si="0"/>
        <v>1354042.8</v>
      </c>
      <c r="I39" s="8"/>
      <c r="J39" s="8">
        <v>1153661.7</v>
      </c>
      <c r="K39" s="8">
        <v>200381.1</v>
      </c>
      <c r="L39" s="8"/>
      <c r="M39" s="61"/>
      <c r="N39" s="55"/>
    </row>
    <row r="40" spans="1:14" ht="16.5" customHeight="1" x14ac:dyDescent="0.25">
      <c r="A40" s="95"/>
      <c r="B40" s="55"/>
      <c r="C40" s="105"/>
      <c r="D40" s="61"/>
      <c r="E40" s="61"/>
      <c r="F40" s="61"/>
      <c r="G40" s="6">
        <v>2023</v>
      </c>
      <c r="H40" s="8">
        <f t="shared" si="0"/>
        <v>1403101.5</v>
      </c>
      <c r="I40" s="8"/>
      <c r="J40" s="8">
        <v>1195459.7</v>
      </c>
      <c r="K40" s="8">
        <v>207641.8</v>
      </c>
      <c r="L40" s="8"/>
      <c r="M40" s="61"/>
      <c r="N40" s="55"/>
    </row>
    <row r="41" spans="1:14" ht="14.25" customHeight="1" x14ac:dyDescent="0.25">
      <c r="A41" s="95"/>
      <c r="B41" s="55"/>
      <c r="C41" s="105"/>
      <c r="D41" s="61"/>
      <c r="E41" s="61"/>
      <c r="F41" s="61"/>
      <c r="G41" s="6">
        <v>2024</v>
      </c>
      <c r="H41" s="8">
        <f t="shared" si="0"/>
        <v>1449690.9</v>
      </c>
      <c r="I41" s="8"/>
      <c r="J41" s="8">
        <v>1235153.8999999999</v>
      </c>
      <c r="K41" s="8">
        <v>214537</v>
      </c>
      <c r="L41" s="8"/>
      <c r="M41" s="61"/>
      <c r="N41" s="55"/>
    </row>
    <row r="42" spans="1:14" ht="15.75" customHeight="1" x14ac:dyDescent="0.25">
      <c r="A42" s="81"/>
      <c r="B42" s="56"/>
      <c r="C42" s="106"/>
      <c r="D42" s="62"/>
      <c r="E42" s="62"/>
      <c r="F42" s="62"/>
      <c r="G42" s="6">
        <v>2025</v>
      </c>
      <c r="H42" s="8">
        <f t="shared" si="0"/>
        <v>1493442.7</v>
      </c>
      <c r="I42" s="8"/>
      <c r="J42" s="8">
        <v>1272430.3999999999</v>
      </c>
      <c r="K42" s="8">
        <v>221012.3</v>
      </c>
      <c r="L42" s="8"/>
      <c r="M42" s="62"/>
      <c r="N42" s="56"/>
    </row>
    <row r="43" spans="1:14" ht="20.25" customHeight="1" x14ac:dyDescent="0.25">
      <c r="A43" s="6" t="s">
        <v>54</v>
      </c>
      <c r="B43" s="91" t="s">
        <v>55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  <c r="N43" s="94"/>
    </row>
    <row r="44" spans="1:14" ht="17.25" customHeight="1" x14ac:dyDescent="0.25">
      <c r="A44" s="95" t="s">
        <v>56</v>
      </c>
      <c r="B44" s="55" t="s">
        <v>96</v>
      </c>
      <c r="C44" s="61" t="s">
        <v>59</v>
      </c>
      <c r="D44" s="100"/>
      <c r="E44" s="102"/>
      <c r="F44" s="102"/>
      <c r="G44" s="6">
        <v>2018</v>
      </c>
      <c r="H44" s="8">
        <f t="shared" ref="H44:H55" si="4">SUM(I44:L44)</f>
        <v>8700</v>
      </c>
      <c r="I44" s="8"/>
      <c r="J44" s="8">
        <v>7395</v>
      </c>
      <c r="K44" s="8">
        <v>1305</v>
      </c>
      <c r="L44" s="13"/>
      <c r="M44" s="55" t="s">
        <v>34</v>
      </c>
      <c r="N44" s="55" t="s">
        <v>60</v>
      </c>
    </row>
    <row r="45" spans="1:14" ht="17.25" customHeight="1" x14ac:dyDescent="0.25">
      <c r="A45" s="95"/>
      <c r="B45" s="96"/>
      <c r="C45" s="98"/>
      <c r="D45" s="100"/>
      <c r="E45" s="102"/>
      <c r="F45" s="102"/>
      <c r="G45" s="6">
        <v>2019</v>
      </c>
      <c r="H45" s="8">
        <f t="shared" si="4"/>
        <v>8700</v>
      </c>
      <c r="I45" s="8"/>
      <c r="J45" s="8">
        <v>7395</v>
      </c>
      <c r="K45" s="8">
        <v>1305</v>
      </c>
      <c r="L45" s="13"/>
      <c r="M45" s="96"/>
      <c r="N45" s="96"/>
    </row>
    <row r="46" spans="1:14" ht="15.75" customHeight="1" x14ac:dyDescent="0.25">
      <c r="A46" s="95"/>
      <c r="B46" s="96"/>
      <c r="C46" s="98"/>
      <c r="D46" s="100"/>
      <c r="E46" s="102"/>
      <c r="F46" s="102"/>
      <c r="G46" s="6">
        <v>2020</v>
      </c>
      <c r="H46" s="8">
        <f t="shared" si="4"/>
        <v>8700</v>
      </c>
      <c r="I46" s="8"/>
      <c r="J46" s="8">
        <v>7395</v>
      </c>
      <c r="K46" s="8">
        <v>1305</v>
      </c>
      <c r="L46" s="13"/>
      <c r="M46" s="96"/>
      <c r="N46" s="96"/>
    </row>
    <row r="47" spans="1:14" ht="15.75" customHeight="1" x14ac:dyDescent="0.25">
      <c r="A47" s="95"/>
      <c r="B47" s="96"/>
      <c r="C47" s="98"/>
      <c r="D47" s="100"/>
      <c r="E47" s="102"/>
      <c r="F47" s="102"/>
      <c r="G47" s="6">
        <v>2021</v>
      </c>
      <c r="H47" s="8">
        <f t="shared" si="4"/>
        <v>8700</v>
      </c>
      <c r="I47" s="8"/>
      <c r="J47" s="8">
        <v>7395</v>
      </c>
      <c r="K47" s="8">
        <v>1305</v>
      </c>
      <c r="L47" s="13"/>
      <c r="M47" s="96"/>
      <c r="N47" s="96"/>
    </row>
    <row r="48" spans="1:14" ht="17.25" customHeight="1" x14ac:dyDescent="0.25">
      <c r="A48" s="95"/>
      <c r="B48" s="96"/>
      <c r="C48" s="98"/>
      <c r="D48" s="100"/>
      <c r="E48" s="102"/>
      <c r="F48" s="102"/>
      <c r="G48" s="6">
        <v>2022</v>
      </c>
      <c r="H48" s="8">
        <f t="shared" si="4"/>
        <v>8700</v>
      </c>
      <c r="I48" s="8"/>
      <c r="J48" s="8">
        <v>7395</v>
      </c>
      <c r="K48" s="8">
        <v>1305</v>
      </c>
      <c r="L48" s="13"/>
      <c r="M48" s="96"/>
      <c r="N48" s="96"/>
    </row>
    <row r="49" spans="1:18" ht="16.5" customHeight="1" x14ac:dyDescent="0.25">
      <c r="A49" s="95"/>
      <c r="B49" s="96"/>
      <c r="C49" s="98"/>
      <c r="D49" s="100"/>
      <c r="E49" s="102"/>
      <c r="F49" s="102"/>
      <c r="G49" s="6">
        <v>2023</v>
      </c>
      <c r="H49" s="8">
        <f t="shared" si="4"/>
        <v>8700</v>
      </c>
      <c r="I49" s="8"/>
      <c r="J49" s="8">
        <v>7395</v>
      </c>
      <c r="K49" s="8">
        <v>1305</v>
      </c>
      <c r="L49" s="13" t="s">
        <v>61</v>
      </c>
      <c r="M49" s="96"/>
      <c r="N49" s="96"/>
    </row>
    <row r="50" spans="1:18" ht="18" customHeight="1" x14ac:dyDescent="0.25">
      <c r="A50" s="95"/>
      <c r="B50" s="96"/>
      <c r="C50" s="98"/>
      <c r="D50" s="100"/>
      <c r="E50" s="102"/>
      <c r="F50" s="102"/>
      <c r="G50" s="6">
        <v>2024</v>
      </c>
      <c r="H50" s="8">
        <f t="shared" si="4"/>
        <v>8700</v>
      </c>
      <c r="I50" s="8"/>
      <c r="J50" s="8">
        <v>7395</v>
      </c>
      <c r="K50" s="8">
        <v>1305</v>
      </c>
      <c r="L50" s="13"/>
      <c r="M50" s="96"/>
      <c r="N50" s="96"/>
    </row>
    <row r="51" spans="1:18" ht="19.5" customHeight="1" x14ac:dyDescent="0.25">
      <c r="A51" s="81"/>
      <c r="B51" s="97"/>
      <c r="C51" s="99"/>
      <c r="D51" s="101"/>
      <c r="E51" s="103"/>
      <c r="F51" s="103"/>
      <c r="G51" s="6">
        <v>2025</v>
      </c>
      <c r="H51" s="8">
        <f t="shared" si="4"/>
        <v>8700</v>
      </c>
      <c r="I51" s="8"/>
      <c r="J51" s="8">
        <v>7395</v>
      </c>
      <c r="K51" s="8">
        <v>1305</v>
      </c>
      <c r="L51" s="13"/>
      <c r="M51" s="97"/>
      <c r="N51" s="97"/>
      <c r="O51" s="14"/>
      <c r="P51" s="14"/>
      <c r="Q51" s="14"/>
      <c r="R51" s="14"/>
    </row>
    <row r="52" spans="1:18" ht="84.75" customHeight="1" x14ac:dyDescent="0.25">
      <c r="A52" s="112" t="s">
        <v>57</v>
      </c>
      <c r="B52" s="114" t="s">
        <v>71</v>
      </c>
      <c r="C52" s="115" t="s">
        <v>62</v>
      </c>
      <c r="D52" s="117"/>
      <c r="E52" s="110"/>
      <c r="F52" s="110"/>
      <c r="G52" s="6">
        <v>2018</v>
      </c>
      <c r="H52" s="8">
        <f t="shared" si="4"/>
        <v>412736.228</v>
      </c>
      <c r="I52" s="8">
        <v>202240.75</v>
      </c>
      <c r="J52" s="8">
        <v>178921.1563</v>
      </c>
      <c r="K52" s="8">
        <v>31574.3217</v>
      </c>
      <c r="L52" s="13"/>
      <c r="M52" s="114" t="s">
        <v>41</v>
      </c>
      <c r="N52" s="114" t="s">
        <v>29</v>
      </c>
      <c r="O52" s="14"/>
      <c r="P52" s="14"/>
      <c r="Q52" s="14"/>
      <c r="R52" s="14"/>
    </row>
    <row r="53" spans="1:18" ht="61.5" customHeight="1" x14ac:dyDescent="0.25">
      <c r="A53" s="113"/>
      <c r="B53" s="76"/>
      <c r="C53" s="116"/>
      <c r="D53" s="118"/>
      <c r="E53" s="116"/>
      <c r="F53" s="116"/>
      <c r="G53" s="6" t="s">
        <v>100</v>
      </c>
      <c r="H53" s="8">
        <f t="shared" si="4"/>
        <v>243351.21535000001</v>
      </c>
      <c r="I53" s="8">
        <v>119242.09712999999</v>
      </c>
      <c r="J53" s="8">
        <v>105492.75</v>
      </c>
      <c r="K53" s="8">
        <v>18616.36822</v>
      </c>
      <c r="L53" s="13"/>
      <c r="M53" s="76"/>
      <c r="N53" s="76"/>
      <c r="O53" s="14"/>
      <c r="P53" s="14"/>
      <c r="Q53" s="14"/>
      <c r="R53" s="14"/>
    </row>
    <row r="54" spans="1:18" ht="134.25" customHeight="1" x14ac:dyDescent="0.25">
      <c r="A54" s="43" t="s">
        <v>58</v>
      </c>
      <c r="B54" s="39" t="s">
        <v>69</v>
      </c>
      <c r="C54" s="44">
        <v>2018</v>
      </c>
      <c r="D54" s="45"/>
      <c r="E54" s="46"/>
      <c r="F54" s="46"/>
      <c r="G54" s="6">
        <v>2018</v>
      </c>
      <c r="H54" s="8">
        <f t="shared" si="4"/>
        <v>562568.56000000006</v>
      </c>
      <c r="I54" s="8"/>
      <c r="J54" s="8">
        <v>506311.70400000003</v>
      </c>
      <c r="K54" s="8">
        <v>56256.856</v>
      </c>
      <c r="L54" s="13"/>
      <c r="M54" s="39" t="s">
        <v>41</v>
      </c>
      <c r="N54" s="39" t="s">
        <v>29</v>
      </c>
      <c r="O54" s="14"/>
      <c r="P54" s="14"/>
      <c r="Q54" s="14"/>
      <c r="R54" s="14"/>
    </row>
    <row r="55" spans="1:18" ht="60" customHeight="1" x14ac:dyDescent="0.25">
      <c r="A55" s="80" t="s">
        <v>105</v>
      </c>
      <c r="B55" s="114" t="s">
        <v>98</v>
      </c>
      <c r="C55" s="44">
        <v>2019</v>
      </c>
      <c r="D55" s="45"/>
      <c r="E55" s="46"/>
      <c r="F55" s="46"/>
      <c r="G55" s="6" t="s">
        <v>101</v>
      </c>
      <c r="H55" s="8">
        <f t="shared" si="4"/>
        <v>307053.68</v>
      </c>
      <c r="I55" s="8">
        <v>150456.29999999999</v>
      </c>
      <c r="J55" s="8">
        <v>133107.76</v>
      </c>
      <c r="K55" s="8">
        <v>23489.62</v>
      </c>
      <c r="L55" s="13"/>
      <c r="M55" s="39"/>
      <c r="N55" s="152" t="s">
        <v>29</v>
      </c>
      <c r="O55" s="14"/>
      <c r="P55" s="14"/>
      <c r="Q55" s="14"/>
      <c r="R55" s="14"/>
    </row>
    <row r="56" spans="1:18" ht="20.25" customHeight="1" x14ac:dyDescent="0.25">
      <c r="A56" s="81"/>
      <c r="B56" s="76"/>
      <c r="C56" s="44">
        <v>2020</v>
      </c>
      <c r="D56" s="45"/>
      <c r="E56" s="46"/>
      <c r="F56" s="46"/>
      <c r="G56" s="6" t="s">
        <v>108</v>
      </c>
      <c r="H56" s="8">
        <f>I56+J56+K56</f>
        <v>513228.4</v>
      </c>
      <c r="I56" s="8">
        <v>251481.9</v>
      </c>
      <c r="J56" s="8">
        <v>261746.5</v>
      </c>
      <c r="K56" s="8"/>
      <c r="L56" s="13"/>
      <c r="M56" s="40"/>
      <c r="N56" s="97"/>
      <c r="O56" s="14"/>
      <c r="P56" s="14"/>
      <c r="Q56" s="14"/>
      <c r="R56" s="14"/>
    </row>
    <row r="57" spans="1:18" ht="17.25" customHeight="1" x14ac:dyDescent="0.25">
      <c r="A57" s="80" t="s">
        <v>97</v>
      </c>
      <c r="B57" s="75" t="s">
        <v>117</v>
      </c>
      <c r="C57" s="77" t="s">
        <v>94</v>
      </c>
      <c r="D57" s="107"/>
      <c r="E57" s="109"/>
      <c r="F57" s="109"/>
      <c r="G57" s="6">
        <v>2019</v>
      </c>
      <c r="H57" s="8">
        <f>I57+J57+K57</f>
        <v>42105.99</v>
      </c>
      <c r="I57" s="8"/>
      <c r="J57" s="8">
        <v>42105.99</v>
      </c>
      <c r="K57" s="8"/>
      <c r="L57" s="13"/>
      <c r="M57" s="110"/>
      <c r="N57" s="147" t="s">
        <v>29</v>
      </c>
      <c r="O57" s="14"/>
      <c r="P57" s="14"/>
      <c r="Q57" s="14"/>
      <c r="R57" s="14"/>
    </row>
    <row r="58" spans="1:18" ht="18.600000000000001" customHeight="1" x14ac:dyDescent="0.25">
      <c r="A58" s="95"/>
      <c r="B58" s="75"/>
      <c r="C58" s="78"/>
      <c r="D58" s="108"/>
      <c r="E58" s="78"/>
      <c r="F58" s="78"/>
      <c r="G58" s="6">
        <v>2020</v>
      </c>
      <c r="H58" s="8">
        <f>I58+J58+K58</f>
        <v>252352.02</v>
      </c>
      <c r="I58" s="8"/>
      <c r="J58" s="8">
        <v>252352.02</v>
      </c>
      <c r="K58" s="8"/>
      <c r="L58" s="8"/>
      <c r="M58" s="102"/>
      <c r="N58" s="148"/>
    </row>
    <row r="59" spans="1:18" ht="18.600000000000001" customHeight="1" x14ac:dyDescent="0.25">
      <c r="A59" s="81"/>
      <c r="B59" s="76"/>
      <c r="C59" s="78"/>
      <c r="D59" s="108"/>
      <c r="E59" s="78"/>
      <c r="F59" s="78"/>
      <c r="G59" s="6">
        <v>2021</v>
      </c>
      <c r="H59" s="8">
        <f t="shared" ref="H59" si="5">SUM(I59:L59)</f>
        <v>2033782.3</v>
      </c>
      <c r="I59" s="8"/>
      <c r="J59" s="8">
        <v>2033782.3</v>
      </c>
      <c r="K59" s="8"/>
      <c r="L59" s="8"/>
      <c r="M59" s="111"/>
      <c r="N59" s="149"/>
    </row>
    <row r="60" spans="1:18" x14ac:dyDescent="0.25">
      <c r="A60" s="95"/>
      <c r="B60" s="132"/>
      <c r="C60" s="133"/>
      <c r="D60" s="133"/>
      <c r="E60" s="133"/>
      <c r="F60" s="134"/>
      <c r="G60" s="6">
        <v>2018</v>
      </c>
      <c r="H60" s="8">
        <f>SUM(I60:K60)</f>
        <v>1879750.4680000001</v>
      </c>
      <c r="I60" s="8">
        <f>I52</f>
        <v>202240.75</v>
      </c>
      <c r="J60" s="8">
        <f>J13+J14+J17+J19+J20+J23+J25+J44+J52+J54</f>
        <v>1460700.9403000001</v>
      </c>
      <c r="K60" s="8">
        <f>K13+K14+K17+K19+K20+K23+K25+K44+K52+K54</f>
        <v>216808.77770000001</v>
      </c>
      <c r="L60" s="8"/>
      <c r="M60" s="150"/>
      <c r="N60" s="150"/>
    </row>
    <row r="61" spans="1:18" x14ac:dyDescent="0.25">
      <c r="A61" s="95"/>
      <c r="B61" s="132"/>
      <c r="C61" s="133"/>
      <c r="D61" s="133"/>
      <c r="E61" s="133"/>
      <c r="F61" s="134"/>
      <c r="G61" s="6">
        <v>2019</v>
      </c>
      <c r="H61" s="8">
        <f>SUM(I61:K61)</f>
        <v>984115.22794000001</v>
      </c>
      <c r="I61" s="8">
        <f>I53+I55</f>
        <v>269698.39713</v>
      </c>
      <c r="J61" s="8">
        <f>J15+J18+J21+J24+J26+J29+J32+J35+J45+J53+J55+J57</f>
        <v>614189.61421999999</v>
      </c>
      <c r="K61" s="8">
        <f>K15+K18+K21+K24+K26+K29+K32+K35+K45+K53+K55+K57</f>
        <v>100227.21659</v>
      </c>
      <c r="L61" s="8"/>
      <c r="M61" s="150"/>
      <c r="N61" s="150"/>
      <c r="P61" s="14"/>
    </row>
    <row r="62" spans="1:18" x14ac:dyDescent="0.25">
      <c r="A62" s="95"/>
      <c r="B62" s="132"/>
      <c r="C62" s="133"/>
      <c r="D62" s="133"/>
      <c r="E62" s="133"/>
      <c r="F62" s="134"/>
      <c r="G62" s="6">
        <v>2020</v>
      </c>
      <c r="H62" s="8">
        <f t="shared" ref="H62:H68" si="6">SUM(I62:K62)</f>
        <v>1987432.42</v>
      </c>
      <c r="I62" s="8">
        <f>I56</f>
        <v>251481.9</v>
      </c>
      <c r="J62" s="8">
        <f>J27+J30+J33+J36+J38+J46+J56+J58+J16+J22</f>
        <v>1584784.52</v>
      </c>
      <c r="K62" s="8">
        <f>K27+K30+K33+K36+K38+K46+K56+K58+K16+K22</f>
        <v>151166</v>
      </c>
      <c r="L62" s="8"/>
      <c r="M62" s="150"/>
      <c r="N62" s="150"/>
    </row>
    <row r="63" spans="1:18" x14ac:dyDescent="0.25">
      <c r="A63" s="95"/>
      <c r="B63" s="132"/>
      <c r="C63" s="133"/>
      <c r="D63" s="133"/>
      <c r="E63" s="133"/>
      <c r="F63" s="134"/>
      <c r="G63" s="6">
        <v>2021</v>
      </c>
      <c r="H63" s="8">
        <f t="shared" si="6"/>
        <v>3450498.3</v>
      </c>
      <c r="I63" s="8"/>
      <c r="J63" s="8">
        <f>J31+J34+J37+J47+J59+J28</f>
        <v>3291265.3</v>
      </c>
      <c r="K63" s="8">
        <f>K31+K34+K37+K47+K59+K28</f>
        <v>159233</v>
      </c>
      <c r="L63" s="8"/>
      <c r="M63" s="150"/>
      <c r="N63" s="150"/>
    </row>
    <row r="64" spans="1:18" x14ac:dyDescent="0.25">
      <c r="A64" s="95"/>
      <c r="B64" s="132"/>
      <c r="C64" s="133"/>
      <c r="D64" s="133"/>
      <c r="E64" s="133"/>
      <c r="F64" s="134"/>
      <c r="G64" s="6">
        <v>2022</v>
      </c>
      <c r="H64" s="8">
        <f t="shared" si="6"/>
        <v>1362742.8</v>
      </c>
      <c r="I64" s="8"/>
      <c r="J64" s="8">
        <f t="shared" ref="J64:K67" si="7">J39+J48</f>
        <v>1161056.7</v>
      </c>
      <c r="K64" s="8">
        <f t="shared" si="7"/>
        <v>201686.1</v>
      </c>
      <c r="L64" s="8"/>
      <c r="M64" s="150"/>
      <c r="N64" s="150"/>
    </row>
    <row r="65" spans="1:14" x14ac:dyDescent="0.25">
      <c r="A65" s="95"/>
      <c r="B65" s="132"/>
      <c r="C65" s="133"/>
      <c r="D65" s="133"/>
      <c r="E65" s="133"/>
      <c r="F65" s="134"/>
      <c r="G65" s="6">
        <v>2023</v>
      </c>
      <c r="H65" s="8">
        <f t="shared" si="6"/>
        <v>1411801.5</v>
      </c>
      <c r="I65" s="8"/>
      <c r="J65" s="8">
        <f t="shared" si="7"/>
        <v>1202854.7</v>
      </c>
      <c r="K65" s="8">
        <f t="shared" si="7"/>
        <v>208946.8</v>
      </c>
      <c r="L65" s="8"/>
      <c r="M65" s="150"/>
      <c r="N65" s="150"/>
    </row>
    <row r="66" spans="1:14" x14ac:dyDescent="0.25">
      <c r="A66" s="95"/>
      <c r="B66" s="132"/>
      <c r="C66" s="133"/>
      <c r="D66" s="133"/>
      <c r="E66" s="133"/>
      <c r="F66" s="134"/>
      <c r="G66" s="6">
        <v>2024</v>
      </c>
      <c r="H66" s="8">
        <f t="shared" si="6"/>
        <v>1458390.9</v>
      </c>
      <c r="I66" s="8"/>
      <c r="J66" s="8">
        <f t="shared" si="7"/>
        <v>1242548.8999999999</v>
      </c>
      <c r="K66" s="8">
        <f t="shared" si="7"/>
        <v>215842</v>
      </c>
      <c r="L66" s="8"/>
      <c r="M66" s="150"/>
      <c r="N66" s="150"/>
    </row>
    <row r="67" spans="1:14" x14ac:dyDescent="0.25">
      <c r="A67" s="95"/>
      <c r="B67" s="132"/>
      <c r="C67" s="133"/>
      <c r="D67" s="133"/>
      <c r="E67" s="133"/>
      <c r="F67" s="134"/>
      <c r="G67" s="6">
        <v>2025</v>
      </c>
      <c r="H67" s="8">
        <f>SUM(I67:K67)</f>
        <v>1502142.7</v>
      </c>
      <c r="I67" s="8"/>
      <c r="J67" s="8">
        <f t="shared" si="7"/>
        <v>1279825.3999999999</v>
      </c>
      <c r="K67" s="8">
        <f t="shared" si="7"/>
        <v>222317.3</v>
      </c>
      <c r="L67" s="8"/>
      <c r="M67" s="150"/>
      <c r="N67" s="150"/>
    </row>
    <row r="68" spans="1:14" x14ac:dyDescent="0.25">
      <c r="A68" s="81"/>
      <c r="B68" s="125"/>
      <c r="C68" s="126"/>
      <c r="D68" s="126"/>
      <c r="E68" s="126"/>
      <c r="F68" s="127"/>
      <c r="G68" s="6" t="s">
        <v>95</v>
      </c>
      <c r="H68" s="8">
        <f t="shared" si="6"/>
        <v>14036874.31594</v>
      </c>
      <c r="I68" s="8">
        <f>SUM(I60:I67)</f>
        <v>723421.04712999996</v>
      </c>
      <c r="J68" s="8">
        <f>SUM(J60:J67)</f>
        <v>11837226.074520001</v>
      </c>
      <c r="K68" s="8">
        <f>SUM(K60:K67)</f>
        <v>1476227.19429</v>
      </c>
      <c r="L68" s="8"/>
      <c r="M68" s="150"/>
      <c r="N68" s="150"/>
    </row>
    <row r="69" spans="1:14" ht="28.5" hidden="1" customHeight="1" x14ac:dyDescent="0.25">
      <c r="A69" s="43">
        <v>2</v>
      </c>
      <c r="B69" s="82" t="s">
        <v>64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151"/>
      <c r="N69" s="151"/>
    </row>
    <row r="70" spans="1:14" ht="24.75" hidden="1" customHeight="1" x14ac:dyDescent="0.25">
      <c r="A70" s="43" t="s">
        <v>65</v>
      </c>
      <c r="B70" s="82" t="s">
        <v>70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/>
      <c r="N70" s="83"/>
    </row>
    <row r="71" spans="1:14" ht="62.25" hidden="1" customHeight="1" x14ac:dyDescent="0.25">
      <c r="A71" s="43" t="s">
        <v>66</v>
      </c>
      <c r="B71" s="7" t="s">
        <v>78</v>
      </c>
      <c r="C71" s="36">
        <v>2018</v>
      </c>
      <c r="D71" s="7"/>
      <c r="E71" s="7"/>
      <c r="F71" s="37"/>
      <c r="G71" s="6">
        <v>2018</v>
      </c>
      <c r="H71" s="8">
        <f>SUM(I71:K71)</f>
        <v>20149</v>
      </c>
      <c r="I71" s="15"/>
      <c r="J71" s="8">
        <v>20149</v>
      </c>
      <c r="K71" s="8"/>
      <c r="L71" s="2"/>
      <c r="M71" s="41"/>
      <c r="N71" s="41" t="s">
        <v>60</v>
      </c>
    </row>
    <row r="72" spans="1:14" hidden="1" x14ac:dyDescent="0.25">
      <c r="A72" s="16"/>
      <c r="B72" s="125" t="s">
        <v>68</v>
      </c>
      <c r="C72" s="126"/>
      <c r="D72" s="126"/>
      <c r="E72" s="126"/>
      <c r="F72" s="127"/>
      <c r="G72" s="6">
        <v>2018</v>
      </c>
      <c r="H72" s="8">
        <f t="shared" ref="H72:H80" si="8">I72+J72+K72</f>
        <v>20149</v>
      </c>
      <c r="I72" s="1"/>
      <c r="J72" s="8">
        <f>J71</f>
        <v>20149</v>
      </c>
      <c r="K72" s="8"/>
      <c r="L72" s="8"/>
      <c r="M72" s="128"/>
      <c r="N72" s="128"/>
    </row>
    <row r="73" spans="1:14" hidden="1" x14ac:dyDescent="0.25">
      <c r="A73" s="129"/>
      <c r="B73" s="132"/>
      <c r="C73" s="133"/>
      <c r="D73" s="133"/>
      <c r="E73" s="133"/>
      <c r="F73" s="134"/>
      <c r="G73" s="6">
        <v>2018</v>
      </c>
      <c r="H73" s="8">
        <f t="shared" si="8"/>
        <v>1899899.4680000001</v>
      </c>
      <c r="I73" s="1">
        <f>I60</f>
        <v>202240.75</v>
      </c>
      <c r="J73" s="8">
        <f>J60+J72</f>
        <v>1480849.9403000001</v>
      </c>
      <c r="K73" s="8">
        <f t="shared" ref="J73:K80" si="9">K60</f>
        <v>216808.77770000001</v>
      </c>
      <c r="L73" s="8"/>
      <c r="M73" s="141"/>
      <c r="N73" s="142"/>
    </row>
    <row r="74" spans="1:14" hidden="1" x14ac:dyDescent="0.25">
      <c r="A74" s="129"/>
      <c r="B74" s="132"/>
      <c r="C74" s="133"/>
      <c r="D74" s="133"/>
      <c r="E74" s="133"/>
      <c r="F74" s="134"/>
      <c r="G74" s="6">
        <v>2019</v>
      </c>
      <c r="H74" s="8">
        <f t="shared" si="8"/>
        <v>984115.22794000001</v>
      </c>
      <c r="I74" s="1">
        <f>I61</f>
        <v>269698.39713</v>
      </c>
      <c r="J74" s="8">
        <f>J61</f>
        <v>614189.61421999999</v>
      </c>
      <c r="K74" s="8">
        <f>K61</f>
        <v>100227.21659</v>
      </c>
      <c r="L74" s="8"/>
      <c r="M74" s="141"/>
      <c r="N74" s="142"/>
    </row>
    <row r="75" spans="1:14" hidden="1" x14ac:dyDescent="0.25">
      <c r="A75" s="130"/>
      <c r="B75" s="135"/>
      <c r="C75" s="136"/>
      <c r="D75" s="136"/>
      <c r="E75" s="136"/>
      <c r="F75" s="137"/>
      <c r="G75" s="3">
        <v>2020</v>
      </c>
      <c r="H75" s="8">
        <f t="shared" si="8"/>
        <v>1987432.42</v>
      </c>
      <c r="I75" s="1">
        <f>I62</f>
        <v>251481.9</v>
      </c>
      <c r="J75" s="1">
        <f t="shared" si="9"/>
        <v>1584784.52</v>
      </c>
      <c r="K75" s="1">
        <f>K62</f>
        <v>151166</v>
      </c>
      <c r="L75" s="1"/>
      <c r="M75" s="141"/>
      <c r="N75" s="142"/>
    </row>
    <row r="76" spans="1:14" hidden="1" x14ac:dyDescent="0.25">
      <c r="A76" s="130"/>
      <c r="B76" s="135"/>
      <c r="C76" s="136"/>
      <c r="D76" s="136"/>
      <c r="E76" s="136"/>
      <c r="F76" s="137"/>
      <c r="G76" s="3">
        <v>2021</v>
      </c>
      <c r="H76" s="8">
        <f t="shared" si="8"/>
        <v>3450498.3</v>
      </c>
      <c r="I76" s="1"/>
      <c r="J76" s="1">
        <f t="shared" si="9"/>
        <v>3291265.3</v>
      </c>
      <c r="K76" s="1">
        <f t="shared" si="9"/>
        <v>159233</v>
      </c>
      <c r="L76" s="1"/>
      <c r="M76" s="141"/>
      <c r="N76" s="142"/>
    </row>
    <row r="77" spans="1:14" hidden="1" x14ac:dyDescent="0.25">
      <c r="A77" s="130"/>
      <c r="B77" s="135"/>
      <c r="C77" s="136"/>
      <c r="D77" s="136"/>
      <c r="E77" s="136"/>
      <c r="F77" s="137"/>
      <c r="G77" s="3">
        <v>2022</v>
      </c>
      <c r="H77" s="8">
        <f t="shared" si="8"/>
        <v>1362742.8</v>
      </c>
      <c r="I77" s="1"/>
      <c r="J77" s="1">
        <f t="shared" si="9"/>
        <v>1161056.7</v>
      </c>
      <c r="K77" s="1">
        <f t="shared" si="9"/>
        <v>201686.1</v>
      </c>
      <c r="L77" s="1"/>
      <c r="M77" s="141"/>
      <c r="N77" s="142"/>
    </row>
    <row r="78" spans="1:14" hidden="1" x14ac:dyDescent="0.25">
      <c r="A78" s="130"/>
      <c r="B78" s="135"/>
      <c r="C78" s="136"/>
      <c r="D78" s="136"/>
      <c r="E78" s="136"/>
      <c r="F78" s="137"/>
      <c r="G78" s="3">
        <v>2023</v>
      </c>
      <c r="H78" s="8">
        <f t="shared" si="8"/>
        <v>1411801.5</v>
      </c>
      <c r="I78" s="1"/>
      <c r="J78" s="1">
        <f t="shared" si="9"/>
        <v>1202854.7</v>
      </c>
      <c r="K78" s="1">
        <f t="shared" si="9"/>
        <v>208946.8</v>
      </c>
      <c r="L78" s="1"/>
      <c r="M78" s="141"/>
      <c r="N78" s="142"/>
    </row>
    <row r="79" spans="1:14" hidden="1" x14ac:dyDescent="0.25">
      <c r="A79" s="130"/>
      <c r="B79" s="135"/>
      <c r="C79" s="136"/>
      <c r="D79" s="136"/>
      <c r="E79" s="136"/>
      <c r="F79" s="137"/>
      <c r="G79" s="3">
        <v>2024</v>
      </c>
      <c r="H79" s="8">
        <f t="shared" si="8"/>
        <v>1458390.9</v>
      </c>
      <c r="I79" s="1"/>
      <c r="J79" s="1">
        <f t="shared" si="9"/>
        <v>1242548.8999999999</v>
      </c>
      <c r="K79" s="1">
        <f t="shared" si="9"/>
        <v>215842</v>
      </c>
      <c r="L79" s="1"/>
      <c r="M79" s="141"/>
      <c r="N79" s="142"/>
    </row>
    <row r="80" spans="1:14" hidden="1" x14ac:dyDescent="0.25">
      <c r="A80" s="130"/>
      <c r="B80" s="135"/>
      <c r="C80" s="136"/>
      <c r="D80" s="136"/>
      <c r="E80" s="136"/>
      <c r="F80" s="137"/>
      <c r="G80" s="3">
        <v>2025</v>
      </c>
      <c r="H80" s="8">
        <f t="shared" si="8"/>
        <v>1502142.7</v>
      </c>
      <c r="I80" s="1"/>
      <c r="J80" s="1">
        <f t="shared" si="9"/>
        <v>1279825.3999999999</v>
      </c>
      <c r="K80" s="1">
        <f t="shared" si="9"/>
        <v>222317.3</v>
      </c>
      <c r="L80" s="1"/>
      <c r="M80" s="141"/>
      <c r="N80" s="142"/>
    </row>
    <row r="81" spans="1:14" hidden="1" x14ac:dyDescent="0.25">
      <c r="A81" s="131"/>
      <c r="B81" s="138"/>
      <c r="C81" s="139"/>
      <c r="D81" s="139"/>
      <c r="E81" s="139"/>
      <c r="F81" s="140"/>
      <c r="G81" s="3" t="s">
        <v>63</v>
      </c>
      <c r="H81" s="1">
        <f>SUM(I81:K81)</f>
        <v>14057023.31594</v>
      </c>
      <c r="I81" s="1">
        <f>SUM(I73:I80)</f>
        <v>723421.04712999996</v>
      </c>
      <c r="J81" s="1">
        <f>SUM(J73:J80)</f>
        <v>11857375.074520001</v>
      </c>
      <c r="K81" s="1">
        <f>SUM(K73:K80)</f>
        <v>1476227.19429</v>
      </c>
      <c r="L81" s="1"/>
      <c r="M81" s="143"/>
      <c r="N81" s="144"/>
    </row>
    <row r="82" spans="1:14" x14ac:dyDescent="0.25">
      <c r="J82" s="28"/>
      <c r="K82" s="29"/>
    </row>
    <row r="83" spans="1:14" x14ac:dyDescent="0.25">
      <c r="B83" s="17" t="s">
        <v>104</v>
      </c>
      <c r="C83" s="18"/>
      <c r="D83" s="17"/>
      <c r="E83" s="17"/>
      <c r="F83" s="17"/>
      <c r="G83" s="19"/>
      <c r="H83" s="20"/>
      <c r="I83" s="20"/>
      <c r="J83" s="20"/>
      <c r="K83" s="20"/>
      <c r="L83" s="20"/>
      <c r="M83" s="17"/>
    </row>
    <row r="84" spans="1:14" ht="27" customHeight="1" x14ac:dyDescent="0.25">
      <c r="B84" s="119" t="s">
        <v>103</v>
      </c>
      <c r="C84" s="145"/>
      <c r="D84" s="145"/>
      <c r="E84" s="145"/>
      <c r="F84" s="145"/>
      <c r="G84" s="145"/>
      <c r="H84" s="145"/>
      <c r="I84" s="145"/>
      <c r="J84" s="145"/>
      <c r="K84" s="146"/>
      <c r="L84" s="146"/>
      <c r="M84" s="146"/>
    </row>
    <row r="85" spans="1:14" x14ac:dyDescent="0.25">
      <c r="B85" s="17" t="s">
        <v>102</v>
      </c>
      <c r="C85" s="17"/>
      <c r="D85" s="17"/>
      <c r="E85" s="17"/>
      <c r="F85" s="17"/>
      <c r="G85" s="19"/>
      <c r="H85" s="20"/>
      <c r="I85" s="20"/>
      <c r="J85" s="20"/>
      <c r="K85" s="20"/>
      <c r="L85" s="20"/>
      <c r="M85" s="17"/>
    </row>
    <row r="86" spans="1:14" ht="13.5" customHeight="1" x14ac:dyDescent="0.25">
      <c r="B86" s="119"/>
      <c r="C86" s="120"/>
      <c r="D86" s="120"/>
      <c r="E86" s="120"/>
      <c r="F86" s="120"/>
      <c r="G86" s="120"/>
      <c r="H86" s="120"/>
      <c r="I86" s="120"/>
      <c r="J86" s="120"/>
      <c r="K86" s="121"/>
      <c r="L86" s="121"/>
      <c r="M86" s="121"/>
    </row>
    <row r="88" spans="1:14" ht="30.95" customHeight="1" x14ac:dyDescent="0.25"/>
    <row r="89" spans="1:14" x14ac:dyDescent="0.25">
      <c r="G89" s="11"/>
      <c r="H89" s="11"/>
      <c r="I89" s="11"/>
      <c r="J89" s="11"/>
      <c r="K89" s="11"/>
      <c r="L89" s="11"/>
    </row>
    <row r="94" spans="1:14" x14ac:dyDescent="0.25">
      <c r="A94" s="11"/>
      <c r="G94" s="11"/>
      <c r="H94" s="11"/>
      <c r="I94" s="11"/>
      <c r="J94" s="11"/>
      <c r="K94" s="11"/>
      <c r="L94" s="11"/>
    </row>
    <row r="95" spans="1:14" x14ac:dyDescent="0.25">
      <c r="A95" s="11"/>
      <c r="G95" s="11"/>
      <c r="H95" s="11"/>
      <c r="I95" s="11"/>
      <c r="J95" s="11"/>
      <c r="K95" s="11"/>
      <c r="L95" s="11"/>
    </row>
  </sheetData>
  <mergeCells count="129">
    <mergeCell ref="M14:M16"/>
    <mergeCell ref="N14:N16"/>
    <mergeCell ref="B14:B16"/>
    <mergeCell ref="A14:A16"/>
    <mergeCell ref="C14:C16"/>
    <mergeCell ref="D14:D16"/>
    <mergeCell ref="E14:E16"/>
    <mergeCell ref="F14:F16"/>
    <mergeCell ref="A20:A22"/>
    <mergeCell ref="B20:B22"/>
    <mergeCell ref="C20:C22"/>
    <mergeCell ref="D20:D22"/>
    <mergeCell ref="E20:E22"/>
    <mergeCell ref="F20:F22"/>
    <mergeCell ref="D17:D18"/>
    <mergeCell ref="E17:E18"/>
    <mergeCell ref="F17:F18"/>
    <mergeCell ref="C17:C18"/>
    <mergeCell ref="N35:N37"/>
    <mergeCell ref="B86:M86"/>
    <mergeCell ref="A35:A37"/>
    <mergeCell ref="B35:B37"/>
    <mergeCell ref="C35:C37"/>
    <mergeCell ref="D35:D37"/>
    <mergeCell ref="E35:E37"/>
    <mergeCell ref="F35:F37"/>
    <mergeCell ref="M35:M37"/>
    <mergeCell ref="B72:F72"/>
    <mergeCell ref="M72:N72"/>
    <mergeCell ref="A73:A81"/>
    <mergeCell ref="B73:F81"/>
    <mergeCell ref="M73:N81"/>
    <mergeCell ref="B84:M84"/>
    <mergeCell ref="N57:N59"/>
    <mergeCell ref="A60:A68"/>
    <mergeCell ref="B60:F68"/>
    <mergeCell ref="M60:N68"/>
    <mergeCell ref="B69:N69"/>
    <mergeCell ref="B70:N70"/>
    <mergeCell ref="A55:A56"/>
    <mergeCell ref="B55:B56"/>
    <mergeCell ref="N55:N56"/>
    <mergeCell ref="A57:A59"/>
    <mergeCell ref="B57:B59"/>
    <mergeCell ref="C57:C59"/>
    <mergeCell ref="D57:D59"/>
    <mergeCell ref="E57:E59"/>
    <mergeCell ref="F57:F59"/>
    <mergeCell ref="M57:M59"/>
    <mergeCell ref="N44:N51"/>
    <mergeCell ref="A52:A53"/>
    <mergeCell ref="B52:B53"/>
    <mergeCell ref="C52:C53"/>
    <mergeCell ref="D52:D53"/>
    <mergeCell ref="E52:E53"/>
    <mergeCell ref="F52:F53"/>
    <mergeCell ref="M52:M53"/>
    <mergeCell ref="N52:N53"/>
    <mergeCell ref="B43:N43"/>
    <mergeCell ref="A44:A51"/>
    <mergeCell ref="B44:B51"/>
    <mergeCell ref="C44:C51"/>
    <mergeCell ref="D44:D51"/>
    <mergeCell ref="E44:E51"/>
    <mergeCell ref="F44:F51"/>
    <mergeCell ref="M44:M51"/>
    <mergeCell ref="B38:B42"/>
    <mergeCell ref="C38:C42"/>
    <mergeCell ref="D38:D42"/>
    <mergeCell ref="E38:E42"/>
    <mergeCell ref="F38:F42"/>
    <mergeCell ref="M38:M42"/>
    <mergeCell ref="N38:N42"/>
    <mergeCell ref="A38:A42"/>
    <mergeCell ref="M29:M31"/>
    <mergeCell ref="N29:N31"/>
    <mergeCell ref="A32:A34"/>
    <mergeCell ref="B32:B34"/>
    <mergeCell ref="C32:C34"/>
    <mergeCell ref="D32:D34"/>
    <mergeCell ref="E32:E34"/>
    <mergeCell ref="F32:F34"/>
    <mergeCell ref="M32:M34"/>
    <mergeCell ref="N32:N34"/>
    <mergeCell ref="A29:A31"/>
    <mergeCell ref="B29:B31"/>
    <mergeCell ref="C29:C31"/>
    <mergeCell ref="D29:D31"/>
    <mergeCell ref="E29:E31"/>
    <mergeCell ref="F29:F31"/>
    <mergeCell ref="P4:W4"/>
    <mergeCell ref="B12:N12"/>
    <mergeCell ref="A6:A8"/>
    <mergeCell ref="B6:B8"/>
    <mergeCell ref="C6:C8"/>
    <mergeCell ref="D6:D8"/>
    <mergeCell ref="E6:F7"/>
    <mergeCell ref="G6:G8"/>
    <mergeCell ref="H6:L6"/>
    <mergeCell ref="M6:M8"/>
    <mergeCell ref="N6:N8"/>
    <mergeCell ref="H7:H8"/>
    <mergeCell ref="I7:L7"/>
    <mergeCell ref="B10:N10"/>
    <mergeCell ref="B11:N11"/>
    <mergeCell ref="A25:A28"/>
    <mergeCell ref="B25:B28"/>
    <mergeCell ref="C25:C28"/>
    <mergeCell ref="D25:D28"/>
    <mergeCell ref="E25:E28"/>
    <mergeCell ref="F25:F28"/>
    <mergeCell ref="M25:M28"/>
    <mergeCell ref="N25:N28"/>
    <mergeCell ref="M2:N2"/>
    <mergeCell ref="D4:K4"/>
    <mergeCell ref="M23:M24"/>
    <mergeCell ref="N23:N24"/>
    <mergeCell ref="A23:A24"/>
    <mergeCell ref="B23:B24"/>
    <mergeCell ref="C23:C24"/>
    <mergeCell ref="D23:D24"/>
    <mergeCell ref="E23:E24"/>
    <mergeCell ref="F23:F24"/>
    <mergeCell ref="M17:M18"/>
    <mergeCell ref="N17:N18"/>
    <mergeCell ref="M20:M21"/>
    <mergeCell ref="N20:N21"/>
    <mergeCell ref="A17:A18"/>
    <mergeCell ref="B17:B18"/>
  </mergeCells>
  <pageMargins left="0.31496062992125984" right="0.31496062992125984" top="0.35433070866141736" bottom="0.35433070866141736" header="0.31496062992125984" footer="0.11811023622047245"/>
  <pageSetup paperSize="9" scale="7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17.10.2019</vt:lpstr>
      <vt:lpstr>'новый 17.10.2019'!Область_печати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2019-10-21T07:26:10Z</cp:lastPrinted>
  <dcterms:created xsi:type="dcterms:W3CDTF">2018-08-06T13:18:50Z</dcterms:created>
  <dcterms:modified xsi:type="dcterms:W3CDTF">2019-10-22T09:03:14Z</dcterms:modified>
</cp:coreProperties>
</file>