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komitet_obshchego_i_professionalnogo_obrazovaniya\Володкин\Госпрограмма 2024\отчет за год-2024\"/>
    </mc:Choice>
  </mc:AlternateContent>
  <bookViews>
    <workbookView xWindow="16320" yWindow="255" windowWidth="11310" windowHeight="13365"/>
  </bookViews>
  <sheets>
    <sheet name="СВОД январь- декабрь 2024" sheetId="1" r:id="rId1"/>
  </sheets>
  <definedNames>
    <definedName name="_xlnm._FilterDatabase" localSheetId="0" hidden="1">'СВОД январь- декабрь 2024'!$A$14:$N$33</definedName>
    <definedName name="_xlnm.Print_Titles" localSheetId="0">'СВОД январь- декабрь 2024'!$12:$12</definedName>
    <definedName name="_xlnm.Print_Area" localSheetId="0">'СВОД январь- декабрь 2024'!$A$1:$N$33</definedName>
  </definedNames>
  <calcPr calcId="152511" fullPrecision="0"/>
</workbook>
</file>

<file path=xl/calcChain.xml><?xml version="1.0" encoding="utf-8"?>
<calcChain xmlns="http://schemas.openxmlformats.org/spreadsheetml/2006/main">
  <c r="J30" i="1" l="1"/>
  <c r="K30" i="1"/>
  <c r="I30" i="1"/>
  <c r="H30" i="1" s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16" i="1"/>
  <c r="F16" i="1" l="1"/>
  <c r="C21" i="1" l="1"/>
  <c r="F20" i="1"/>
  <c r="G20" i="1"/>
  <c r="E30" i="1"/>
  <c r="F30" i="1"/>
  <c r="G30" i="1"/>
  <c r="D30" i="1"/>
  <c r="C32" i="1"/>
  <c r="C33" i="1"/>
  <c r="C31" i="1"/>
  <c r="C29" i="1"/>
  <c r="E20" i="1"/>
  <c r="D20" i="1"/>
  <c r="C22" i="1"/>
  <c r="C23" i="1"/>
  <c r="C24" i="1"/>
  <c r="C25" i="1"/>
  <c r="C26" i="1"/>
  <c r="C27" i="1"/>
  <c r="C28" i="1"/>
  <c r="E15" i="1"/>
  <c r="D15" i="1"/>
  <c r="D14" i="1" s="1"/>
  <c r="C19" i="1"/>
  <c r="F15" i="1"/>
  <c r="G15" i="1"/>
  <c r="C16" i="1"/>
  <c r="C17" i="1"/>
  <c r="C18" i="1"/>
  <c r="C30" i="1" l="1"/>
  <c r="G14" i="1"/>
  <c r="F14" i="1"/>
  <c r="E14" i="1"/>
  <c r="C20" i="1"/>
  <c r="C15" i="1"/>
  <c r="H14" i="1" l="1"/>
  <c r="C14" i="1" l="1"/>
  <c r="M14" i="1" s="1"/>
</calcChain>
</file>

<file path=xl/sharedStrings.xml><?xml version="1.0" encoding="utf-8"?>
<sst xmlns="http://schemas.openxmlformats.org/spreadsheetml/2006/main" count="42" uniqueCount="37">
  <si>
    <t>№</t>
  </si>
  <si>
    <t>Комплекс процессных мероприятий "Обеспечение реализации программ дошкольного образования"</t>
  </si>
  <si>
    <t>Комплекс процессных мероприятий "Обеспечение реализации программ профессионального образования"</t>
  </si>
  <si>
    <t>Комплекс процессных мероприятий "Реализация программ дополнительного профессионального образования для развития кадрового потенциала"</t>
  </si>
  <si>
    <t>Комплекс процессных мероприятий "Развитие системы оценки и контроля качества образования"</t>
  </si>
  <si>
    <t>Комплекс процессных мероприятий "Обеспечение отдыха, оздоровления, занятости детей, подростков и молодежи"</t>
  </si>
  <si>
    <t>Наименование государственной программы: "Современное образование Ленинградской области"</t>
  </si>
  <si>
    <t>Областной бюджет</t>
  </si>
  <si>
    <t>Прочие источники</t>
  </si>
  <si>
    <t>Федеральный бюджет</t>
  </si>
  <si>
    <t xml:space="preserve">Отчет о реализации государственной программы </t>
  </si>
  <si>
    <t>Ответственный исполнитель: Комитет общего и профессионального образования Ленинградской области</t>
  </si>
  <si>
    <t>Местные бюджеты</t>
  </si>
  <si>
    <t>Приложение 1</t>
  </si>
  <si>
    <t>Подпрограмма 1. "Развитие современного образования в Ленинградской области"</t>
  </si>
  <si>
    <t>Отчетный период: январь-декабрь 2024 года</t>
  </si>
  <si>
    <t>Объем финансового обеспечения государственной программы в 2024 году (тыс. рублей)</t>
  </si>
  <si>
    <t>Фактическое финансирование государственной программы на 01.01.2025 (тыс. рублей)</t>
  </si>
  <si>
    <t>Наименование структурного элемента государственной программы</t>
  </si>
  <si>
    <t>Итого</t>
  </si>
  <si>
    <t>Процент исполнения (гр8/гр3)*100%</t>
  </si>
  <si>
    <t>Причины низкого исполнения (финансирования по структурному элементу</t>
  </si>
  <si>
    <t>Государственная программа Ленинградской области "Современное образование Ленинградской области"</t>
  </si>
  <si>
    <t>Региональные проекты</t>
  </si>
  <si>
    <t>Региональный проект "Современная школа"</t>
  </si>
  <si>
    <t>Региональный проект "Успех каждого ребенка"</t>
  </si>
  <si>
    <t>Региональный проект "Цифровая образовательная среда"</t>
  </si>
  <si>
    <t>Региональный проект "Патриотическое воспитание граждан Российской Федерации"</t>
  </si>
  <si>
    <t>Комплексы процессных мероприятий</t>
  </si>
  <si>
    <t>Комплекс процессных мероприятий "Обеспечение реализации программ общего и дополнительного образования"</t>
  </si>
  <si>
    <t>Комплекс процессных мероприятий "Предоставление социальных гарантий учащимся, обучающимся по программам начального общего, основного общего, среднего общего образования"</t>
  </si>
  <si>
    <t>Комплекс процессных мероприятий "Предоставление социальных гарантий студентам, обучающимся по программам профессионального образования, и студентам и аспирантам, обучающимся по программам высшего образования"</t>
  </si>
  <si>
    <t>Приоритетные проекты</t>
  </si>
  <si>
    <t>Отраслевые проекты</t>
  </si>
  <si>
    <t>Отраслевой проект "Сохранение и развитие материально-технической базы дошкольного образования"</t>
  </si>
  <si>
    <t>Отраслевой проект "Сохранение и развитие материально-технической базы общего и дополнительного образования"</t>
  </si>
  <si>
    <t>Отраслевой проект "Сохранение и развитие материально-технической базы профессионального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</si>
</sst>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0.0%"/>
  </numFmts>
  <fonts count="2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theme="10"/>
      <name val="Arial"/>
      <family val="2"/>
      <charset val="204"/>
    </font>
    <font>
      <sz val="11"/>
      <color theme="1"/>
      <name val="Times New Roman"/>
      <family val="2"/>
      <charset val="204"/>
    </font>
    <font>
      <u/>
      <sz val="9"/>
      <color theme="10"/>
      <name val="Arial"/>
      <family val="2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165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0" fillId="0" borderId="0"/>
    <xf numFmtId="0" fontId="14" fillId="0" borderId="0"/>
    <xf numFmtId="0" fontId="15" fillId="0" borderId="0"/>
    <xf numFmtId="0" fontId="16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6" fillId="0" borderId="0" applyFont="0" applyFill="0" applyBorder="0" applyAlignment="0" applyProtection="0"/>
    <xf numFmtId="0" fontId="4" fillId="0" borderId="0"/>
    <xf numFmtId="0" fontId="17" fillId="0" borderId="0" applyNumberFormat="0" applyFill="0" applyBorder="0" applyAlignment="0" applyProtection="0"/>
    <xf numFmtId="0" fontId="18" fillId="0" borderId="1">
      <alignment horizontal="center" vertical="center" wrapText="1"/>
    </xf>
    <xf numFmtId="9" fontId="4" fillId="0" borderId="0" applyFont="0" applyFill="0" applyBorder="0" applyAlignment="0" applyProtection="0"/>
    <xf numFmtId="43" fontId="12" fillId="0" borderId="1" applyFill="0" applyProtection="0">
      <alignment horizontal="center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6" fillId="2" borderId="0" xfId="0" applyFont="1" applyFill="1"/>
    <xf numFmtId="0" fontId="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49" fontId="7" fillId="2" borderId="0" xfId="0" applyNumberFormat="1" applyFont="1" applyFill="1"/>
    <xf numFmtId="0" fontId="7" fillId="2" borderId="0" xfId="0" applyFont="1" applyFill="1"/>
    <xf numFmtId="0" fontId="20" fillId="2" borderId="0" xfId="0" applyFont="1" applyFill="1" applyAlignment="1">
      <alignment vertical="center" wrapText="1"/>
    </xf>
    <xf numFmtId="0" fontId="21" fillId="2" borderId="0" xfId="0" applyFont="1" applyFill="1" applyBorder="1" applyAlignment="1">
      <alignment vertical="center" wrapText="1"/>
    </xf>
    <xf numFmtId="166" fontId="9" fillId="2" borderId="0" xfId="0" applyNumberFormat="1" applyFont="1" applyFill="1"/>
    <xf numFmtId="166" fontId="6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8" fontId="1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166" fontId="9" fillId="0" borderId="0" xfId="0" applyNumberFormat="1" applyFont="1" applyFill="1"/>
    <xf numFmtId="0" fontId="1" fillId="0" borderId="0" xfId="0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/>
  </cellXfs>
  <cellStyles count="50">
    <cellStyle name="Excel Built-in Normal" xfId="7"/>
    <cellStyle name="Гиперссылка 2" xfId="19"/>
    <cellStyle name="Гиперссылка 3" xfId="43"/>
    <cellStyle name="Обычный" xfId="0" builtinId="0"/>
    <cellStyle name="Обычный 10" xfId="42"/>
    <cellStyle name="Обычный 2" xfId="8"/>
    <cellStyle name="Обычный 2 2" xfId="1"/>
    <cellStyle name="Обычный 2 2 2" xfId="4"/>
    <cellStyle name="Обычный 2 2 3" xfId="20"/>
    <cellStyle name="Обычный 2 3" xfId="10"/>
    <cellStyle name="Обычный 3" xfId="2"/>
    <cellStyle name="Обычный 3 2" xfId="14"/>
    <cellStyle name="Обычный 3 2 2" xfId="36"/>
    <cellStyle name="Обычный 3 2_ОТЧЕТ" xfId="26"/>
    <cellStyle name="Обычный 3 3" xfId="33"/>
    <cellStyle name="Обычный 3 4" xfId="12"/>
    <cellStyle name="Обычный 3_ОТЧЕТ" xfId="25"/>
    <cellStyle name="Обычный 4" xfId="3"/>
    <cellStyle name="Обычный 4 2" xfId="15"/>
    <cellStyle name="Обычный 4 2 2" xfId="37"/>
    <cellStyle name="Обычный 4 2_ОТЧЕТ" xfId="28"/>
    <cellStyle name="Обычный 4 3" xfId="34"/>
    <cellStyle name="Обычный 4_ОТЧЕТ" xfId="27"/>
    <cellStyle name="Обычный 5" xfId="9"/>
    <cellStyle name="Обычный 5 10" xfId="49"/>
    <cellStyle name="Обычный 5 2" xfId="16"/>
    <cellStyle name="Обычный 5 2 2" xfId="38"/>
    <cellStyle name="Обычный 5 2_ОТЧЕТ" xfId="30"/>
    <cellStyle name="Обычный 5 3" xfId="35"/>
    <cellStyle name="Обычный 5 4" xfId="13"/>
    <cellStyle name="Обычный 5 5" xfId="44"/>
    <cellStyle name="Обычный 5 6" xfId="48"/>
    <cellStyle name="Обычный 5 7" xfId="46"/>
    <cellStyle name="Обычный 5 8" xfId="45"/>
    <cellStyle name="Обычный 5 9" xfId="47"/>
    <cellStyle name="Обычный 5_ОТЧЕТ" xfId="29"/>
    <cellStyle name="Обычный 6" xfId="18"/>
    <cellStyle name="Обычный 7" xfId="23"/>
    <cellStyle name="Обычный 7 2" xfId="39"/>
    <cellStyle name="Обычный 7_ОТЧЕТ" xfId="31"/>
    <cellStyle name="Обычный 8" xfId="24"/>
    <cellStyle name="Обычный 8 2" xfId="40"/>
    <cellStyle name="Обычный 8_ОТЧЕТ" xfId="32"/>
    <cellStyle name="Обычный 9" xfId="41"/>
    <cellStyle name="Процентный 2" xfId="21"/>
    <cellStyle name="Процентный 3" xfId="11"/>
    <cellStyle name="Финансовый 2" xfId="6"/>
    <cellStyle name="Финансовый 2 2" xfId="17"/>
    <cellStyle name="Финансовый 3" xfId="5"/>
    <cellStyle name="Финансовый 3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="80" zoomScaleNormal="80" zoomScaleSheetLayoutView="90" workbookViewId="0">
      <pane xSplit="2" ySplit="11" topLeftCell="C12" activePane="bottomRight" state="frozenSplit"/>
      <selection pane="topRight" activeCell="C1" sqref="C1"/>
      <selection pane="bottomLeft" activeCell="A14" sqref="A14"/>
      <selection pane="bottomRight" activeCell="L18" sqref="L18"/>
    </sheetView>
  </sheetViews>
  <sheetFormatPr defaultColWidth="9.140625" defaultRowHeight="15" outlineLevelCol="1" x14ac:dyDescent="0.25"/>
  <cols>
    <col min="1" max="1" width="7.7109375" style="18" customWidth="1"/>
    <col min="2" max="2" width="45.5703125" style="19" customWidth="1"/>
    <col min="3" max="3" width="14.140625" style="19" customWidth="1"/>
    <col min="4" max="4" width="11.28515625" style="19" customWidth="1"/>
    <col min="5" max="5" width="14" style="19" customWidth="1"/>
    <col min="6" max="6" width="9.42578125" style="19" customWidth="1" outlineLevel="1"/>
    <col min="7" max="7" width="10.28515625" style="19" customWidth="1" outlineLevel="1"/>
    <col min="8" max="8" width="13.5703125" style="66" customWidth="1" outlineLevel="1"/>
    <col min="9" max="9" width="12.5703125" style="19" customWidth="1" outlineLevel="1"/>
    <col min="10" max="10" width="13.28515625" style="19" customWidth="1" outlineLevel="1"/>
    <col min="11" max="11" width="10.42578125" style="19" customWidth="1" outlineLevel="1"/>
    <col min="12" max="12" width="10.28515625" style="19" customWidth="1" outlineLevel="1"/>
    <col min="13" max="13" width="9" style="19" customWidth="1" outlineLevel="1"/>
    <col min="14" max="14" width="26.140625" style="9" customWidth="1" outlineLevel="1"/>
    <col min="15" max="15" width="10.42578125" style="19" customWidth="1"/>
    <col min="16" max="16384" width="9.140625" style="19"/>
  </cols>
  <sheetData>
    <row r="1" spans="1:14" ht="15" customHeight="1" x14ac:dyDescent="0.25">
      <c r="E1" s="50"/>
      <c r="F1" s="50"/>
      <c r="G1" s="50"/>
      <c r="H1" s="50"/>
      <c r="I1" s="50"/>
      <c r="J1" s="50"/>
      <c r="K1" s="50"/>
      <c r="L1" s="50"/>
      <c r="M1" s="50"/>
      <c r="N1" s="7" t="s">
        <v>13</v>
      </c>
    </row>
    <row r="2" spans="1:14" ht="8.25" customHeight="1" x14ac:dyDescent="0.25">
      <c r="E2" s="50"/>
      <c r="F2" s="50"/>
      <c r="G2" s="50"/>
      <c r="H2" s="50"/>
      <c r="I2" s="50"/>
      <c r="J2" s="50"/>
      <c r="K2" s="50"/>
      <c r="L2" s="50"/>
      <c r="M2" s="50"/>
      <c r="N2" s="6"/>
    </row>
    <row r="3" spans="1:14" ht="15" hidden="1" customHeight="1" x14ac:dyDescent="0.25">
      <c r="E3" s="20"/>
      <c r="F3" s="20"/>
      <c r="G3" s="20"/>
      <c r="H3" s="59"/>
      <c r="I3" s="20"/>
      <c r="J3" s="20"/>
      <c r="K3" s="20"/>
      <c r="L3" s="20"/>
      <c r="M3" s="20"/>
      <c r="N3" s="6"/>
    </row>
    <row r="4" spans="1:14" s="1" customFormat="1" ht="18.75" hidden="1" customHeight="1" x14ac:dyDescent="0.25">
      <c r="A4" s="18"/>
      <c r="B4" s="51" t="s">
        <v>10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8"/>
    </row>
    <row r="5" spans="1:14" s="1" customFormat="1" ht="18.75" customHeight="1" x14ac:dyDescent="0.25">
      <c r="A5" s="18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8"/>
    </row>
    <row r="6" spans="1:14" s="1" customFormat="1" ht="15" customHeight="1" x14ac:dyDescent="0.2"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8"/>
    </row>
    <row r="7" spans="1:14" s="1" customFormat="1" ht="15" customHeight="1" x14ac:dyDescent="0.25">
      <c r="B7" s="3" t="s">
        <v>15</v>
      </c>
      <c r="C7" s="3"/>
      <c r="D7" s="21"/>
      <c r="E7" s="21"/>
      <c r="F7" s="22"/>
      <c r="G7" s="22"/>
      <c r="H7" s="60"/>
      <c r="I7" s="22"/>
      <c r="J7" s="22"/>
      <c r="K7" s="22"/>
      <c r="L7" s="22"/>
      <c r="M7" s="22"/>
      <c r="N7" s="8"/>
    </row>
    <row r="8" spans="1:14" s="1" customFormat="1" ht="15" customHeight="1" x14ac:dyDescent="0.2">
      <c r="B8" s="52" t="s">
        <v>11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17"/>
      <c r="N8" s="8"/>
    </row>
    <row r="9" spans="1:14" s="1" customFormat="1" x14ac:dyDescent="0.2">
      <c r="A9" s="2"/>
      <c r="B9" s="2"/>
      <c r="C9" s="2"/>
      <c r="D9" s="2"/>
      <c r="E9" s="2"/>
      <c r="F9" s="2"/>
      <c r="G9" s="2"/>
      <c r="H9" s="61"/>
      <c r="I9" s="2"/>
      <c r="J9" s="2"/>
      <c r="K9" s="2"/>
      <c r="L9" s="23"/>
      <c r="M9" s="23"/>
      <c r="N9" s="8"/>
    </row>
    <row r="10" spans="1:14" ht="30.75" customHeight="1" x14ac:dyDescent="0.25">
      <c r="A10" s="44" t="s">
        <v>0</v>
      </c>
      <c r="B10" s="44" t="s">
        <v>18</v>
      </c>
      <c r="C10" s="53" t="s">
        <v>16</v>
      </c>
      <c r="D10" s="54"/>
      <c r="E10" s="54"/>
      <c r="F10" s="54"/>
      <c r="G10" s="55"/>
      <c r="H10" s="56" t="s">
        <v>17</v>
      </c>
      <c r="I10" s="57"/>
      <c r="J10" s="57"/>
      <c r="K10" s="57"/>
      <c r="L10" s="58"/>
      <c r="M10" s="44" t="s">
        <v>20</v>
      </c>
      <c r="N10" s="46" t="s">
        <v>21</v>
      </c>
    </row>
    <row r="11" spans="1:14" ht="40.5" customHeight="1" x14ac:dyDescent="0.25">
      <c r="A11" s="45"/>
      <c r="B11" s="45"/>
      <c r="C11" s="24" t="s">
        <v>19</v>
      </c>
      <c r="D11" s="25" t="s">
        <v>9</v>
      </c>
      <c r="E11" s="25" t="s">
        <v>7</v>
      </c>
      <c r="F11" s="25" t="s">
        <v>12</v>
      </c>
      <c r="G11" s="26" t="s">
        <v>8</v>
      </c>
      <c r="H11" s="62" t="s">
        <v>19</v>
      </c>
      <c r="I11" s="27" t="s">
        <v>9</v>
      </c>
      <c r="J11" s="27" t="s">
        <v>7</v>
      </c>
      <c r="K11" s="27" t="s">
        <v>12</v>
      </c>
      <c r="L11" s="27" t="s">
        <v>8</v>
      </c>
      <c r="M11" s="45"/>
      <c r="N11" s="47"/>
    </row>
    <row r="12" spans="1:14" ht="17.25" customHeight="1" x14ac:dyDescent="0.25">
      <c r="A12" s="28">
        <v>1</v>
      </c>
      <c r="B12" s="29">
        <v>2</v>
      </c>
      <c r="C12" s="29">
        <v>3</v>
      </c>
      <c r="D12" s="30">
        <v>4</v>
      </c>
      <c r="E12" s="30">
        <v>5</v>
      </c>
      <c r="F12" s="30">
        <v>6</v>
      </c>
      <c r="G12" s="31">
        <v>7</v>
      </c>
      <c r="H12" s="63">
        <v>8</v>
      </c>
      <c r="I12" s="25">
        <v>9</v>
      </c>
      <c r="J12" s="25">
        <v>10</v>
      </c>
      <c r="K12" s="25">
        <v>11</v>
      </c>
      <c r="L12" s="32">
        <v>12</v>
      </c>
      <c r="M12" s="32">
        <v>13</v>
      </c>
      <c r="N12" s="10">
        <v>15</v>
      </c>
    </row>
    <row r="13" spans="1:14" ht="32.25" customHeight="1" x14ac:dyDescent="0.25">
      <c r="A13" s="48" t="s">
        <v>14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s="35" customFormat="1" ht="51.75" customHeight="1" x14ac:dyDescent="0.25">
      <c r="A14" s="4"/>
      <c r="B14" s="15" t="s">
        <v>22</v>
      </c>
      <c r="C14" s="33">
        <f>SUM(D14:G14)</f>
        <v>59943190.299999997</v>
      </c>
      <c r="D14" s="33">
        <f>D15+D20+D29+D30</f>
        <v>3149533.7</v>
      </c>
      <c r="E14" s="33">
        <f t="shared" ref="E14:G14" si="0">E15+E20+E29+E30</f>
        <v>55892734.899999999</v>
      </c>
      <c r="F14" s="33">
        <f t="shared" si="0"/>
        <v>900921.7</v>
      </c>
      <c r="G14" s="33">
        <f t="shared" si="0"/>
        <v>0</v>
      </c>
      <c r="H14" s="64">
        <f>SUM(I14:L14)</f>
        <v>0</v>
      </c>
      <c r="I14" s="33"/>
      <c r="J14" s="33"/>
      <c r="K14" s="33"/>
      <c r="L14" s="33"/>
      <c r="M14" s="34">
        <f>H14/C14</f>
        <v>0</v>
      </c>
      <c r="N14" s="12"/>
    </row>
    <row r="15" spans="1:14" s="35" customFormat="1" ht="23.25" customHeight="1" x14ac:dyDescent="0.25">
      <c r="A15" s="5"/>
      <c r="B15" s="15" t="s">
        <v>23</v>
      </c>
      <c r="C15" s="36">
        <f>SUM(D15:G15)</f>
        <v>1991026.4</v>
      </c>
      <c r="D15" s="36">
        <f>SUM(D16:D19)</f>
        <v>774661.3</v>
      </c>
      <c r="E15" s="36">
        <f>SUM(E16:E19)</f>
        <v>1044219.9</v>
      </c>
      <c r="F15" s="36">
        <f t="shared" ref="F15:G15" si="1">SUM(F16:F18)</f>
        <v>172145.2</v>
      </c>
      <c r="G15" s="36">
        <f t="shared" si="1"/>
        <v>0</v>
      </c>
      <c r="H15" s="65"/>
      <c r="I15" s="11"/>
      <c r="J15" s="11"/>
      <c r="K15" s="11"/>
      <c r="L15" s="11"/>
      <c r="M15" s="11"/>
      <c r="N15" s="12"/>
    </row>
    <row r="16" spans="1:14" s="35" customFormat="1" ht="21.75" customHeight="1" x14ac:dyDescent="0.25">
      <c r="A16" s="5"/>
      <c r="B16" s="16" t="s">
        <v>24</v>
      </c>
      <c r="C16" s="36">
        <f>SUM(D16:G16)</f>
        <v>1694631</v>
      </c>
      <c r="D16" s="37">
        <v>607418.19999999995</v>
      </c>
      <c r="E16" s="37">
        <v>936202</v>
      </c>
      <c r="F16" s="37">
        <f>21403.2+100189+29418.6</f>
        <v>151010.79999999999</v>
      </c>
      <c r="G16" s="37"/>
      <c r="H16" s="65">
        <f>SUM(I16:L16)</f>
        <v>1694631</v>
      </c>
      <c r="I16" s="11">
        <v>607418.19999999995</v>
      </c>
      <c r="J16" s="11">
        <v>936202</v>
      </c>
      <c r="K16" s="11">
        <v>151010.79999999999</v>
      </c>
      <c r="L16" s="11">
        <v>0</v>
      </c>
      <c r="M16" s="11"/>
      <c r="N16" s="11"/>
    </row>
    <row r="17" spans="1:14" s="35" customFormat="1" ht="27" customHeight="1" x14ac:dyDescent="0.25">
      <c r="A17" s="5"/>
      <c r="B17" s="16" t="s">
        <v>25</v>
      </c>
      <c r="C17" s="36">
        <f t="shared" ref="C17:C33" si="2">SUM(D17:G17)</f>
        <v>43237.8</v>
      </c>
      <c r="D17" s="37">
        <v>8825.5</v>
      </c>
      <c r="E17" s="37">
        <v>29991.200000000001</v>
      </c>
      <c r="F17" s="37">
        <v>4421.1000000000004</v>
      </c>
      <c r="G17" s="37"/>
      <c r="H17" s="65">
        <f t="shared" ref="H17:H33" si="3">SUM(I17:L17)</f>
        <v>43237.8</v>
      </c>
      <c r="I17" s="37">
        <v>8825.5</v>
      </c>
      <c r="J17" s="37">
        <v>29991.200000000001</v>
      </c>
      <c r="K17" s="37">
        <v>4421.1000000000004</v>
      </c>
      <c r="L17" s="11"/>
      <c r="M17" s="11"/>
      <c r="N17" s="12"/>
    </row>
    <row r="18" spans="1:14" s="35" customFormat="1" ht="32.25" customHeight="1" x14ac:dyDescent="0.25">
      <c r="A18" s="5"/>
      <c r="B18" s="16" t="s">
        <v>26</v>
      </c>
      <c r="C18" s="36">
        <f t="shared" si="2"/>
        <v>160015.6</v>
      </c>
      <c r="D18" s="37">
        <v>96012.5</v>
      </c>
      <c r="E18" s="37">
        <v>47289.8</v>
      </c>
      <c r="F18" s="37">
        <v>16713.3</v>
      </c>
      <c r="G18" s="37"/>
      <c r="H18" s="65">
        <f t="shared" si="3"/>
        <v>160015.6</v>
      </c>
      <c r="I18" s="11">
        <v>96012.5</v>
      </c>
      <c r="J18" s="11">
        <v>47289.8</v>
      </c>
      <c r="K18" s="11">
        <v>16713.3</v>
      </c>
      <c r="L18" s="11"/>
      <c r="M18" s="11"/>
      <c r="N18" s="12"/>
    </row>
    <row r="19" spans="1:14" s="35" customFormat="1" ht="35.25" customHeight="1" x14ac:dyDescent="0.25">
      <c r="A19" s="5"/>
      <c r="B19" s="16" t="s">
        <v>27</v>
      </c>
      <c r="C19" s="36">
        <f t="shared" si="2"/>
        <v>93142</v>
      </c>
      <c r="D19" s="37">
        <v>62405.1</v>
      </c>
      <c r="E19" s="37">
        <v>30736.9</v>
      </c>
      <c r="F19" s="37">
        <v>0</v>
      </c>
      <c r="G19" s="38"/>
      <c r="H19" s="65">
        <f t="shared" si="3"/>
        <v>93095.8</v>
      </c>
      <c r="I19" s="38">
        <v>62374.1</v>
      </c>
      <c r="J19" s="38">
        <v>30721.7</v>
      </c>
      <c r="K19" s="38">
        <v>0</v>
      </c>
      <c r="L19" s="38"/>
      <c r="M19" s="38"/>
      <c r="N19" s="13"/>
    </row>
    <row r="20" spans="1:14" s="35" customFormat="1" ht="28.5" customHeight="1" x14ac:dyDescent="0.25">
      <c r="A20" s="5"/>
      <c r="B20" s="15" t="s">
        <v>28</v>
      </c>
      <c r="C20" s="36">
        <f t="shared" si="2"/>
        <v>47180960.100000001</v>
      </c>
      <c r="D20" s="36">
        <f>SUM(D21:D28)</f>
        <v>1886010.2</v>
      </c>
      <c r="E20" s="36">
        <f t="shared" ref="E20" si="4">SUM(E21:E28)</f>
        <v>45276619</v>
      </c>
      <c r="F20" s="36">
        <f t="shared" ref="F20" si="5">SUM(F21:F28)</f>
        <v>18330.900000000001</v>
      </c>
      <c r="G20" s="36">
        <f t="shared" ref="G20" si="6">SUM(G21:G28)</f>
        <v>0</v>
      </c>
      <c r="H20" s="65">
        <f t="shared" si="3"/>
        <v>0</v>
      </c>
      <c r="I20" s="11"/>
      <c r="J20" s="11"/>
      <c r="K20" s="11"/>
      <c r="L20" s="11"/>
      <c r="M20" s="11"/>
      <c r="N20" s="12"/>
    </row>
    <row r="21" spans="1:14" s="35" customFormat="1" ht="30" customHeight="1" x14ac:dyDescent="0.25">
      <c r="A21" s="5"/>
      <c r="B21" s="16" t="s">
        <v>1</v>
      </c>
      <c r="C21" s="36">
        <f t="shared" si="2"/>
        <v>15965816.199999999</v>
      </c>
      <c r="D21" s="37"/>
      <c r="E21" s="37">
        <v>15965816.199999999</v>
      </c>
      <c r="F21" s="37">
        <v>0</v>
      </c>
      <c r="G21" s="11"/>
      <c r="H21" s="65">
        <f t="shared" si="3"/>
        <v>15965816.199999999</v>
      </c>
      <c r="I21" s="37">
        <v>0</v>
      </c>
      <c r="J21" s="37">
        <v>15965816.199999999</v>
      </c>
      <c r="K21" s="37">
        <v>0</v>
      </c>
      <c r="L21" s="11"/>
      <c r="M21" s="11"/>
      <c r="N21" s="12"/>
    </row>
    <row r="22" spans="1:14" s="35" customFormat="1" ht="44.25" customHeight="1" x14ac:dyDescent="0.25">
      <c r="A22" s="4"/>
      <c r="B22" s="16" t="s">
        <v>29</v>
      </c>
      <c r="C22" s="36">
        <f t="shared" si="2"/>
        <v>23059669.699999999</v>
      </c>
      <c r="D22" s="37">
        <v>1138801.6000000001</v>
      </c>
      <c r="E22" s="37">
        <v>21920868.100000001</v>
      </c>
      <c r="F22" s="37">
        <v>0</v>
      </c>
      <c r="G22" s="33"/>
      <c r="H22" s="65">
        <f t="shared" si="3"/>
        <v>23056263.399999999</v>
      </c>
      <c r="I22" s="37">
        <v>1138801.6000000001</v>
      </c>
      <c r="J22" s="37">
        <v>21917461.800000001</v>
      </c>
      <c r="K22" s="37">
        <v>0</v>
      </c>
      <c r="L22" s="33"/>
      <c r="M22" s="33"/>
      <c r="N22" s="33"/>
    </row>
    <row r="23" spans="1:14" s="35" customFormat="1" ht="39" customHeight="1" x14ac:dyDescent="0.25">
      <c r="A23" s="5"/>
      <c r="B23" s="14" t="s">
        <v>2</v>
      </c>
      <c r="C23" s="36">
        <f t="shared" si="2"/>
        <v>4090091</v>
      </c>
      <c r="D23" s="37">
        <v>114156.2</v>
      </c>
      <c r="E23" s="37">
        <v>3975934.8</v>
      </c>
      <c r="F23" s="39"/>
      <c r="G23" s="11"/>
      <c r="H23" s="65">
        <f t="shared" si="3"/>
        <v>4090041.9</v>
      </c>
      <c r="I23" s="11">
        <v>114156.2</v>
      </c>
      <c r="J23" s="11">
        <v>3975885.7</v>
      </c>
      <c r="K23" s="11"/>
      <c r="L23" s="11"/>
      <c r="M23" s="11"/>
      <c r="N23" s="12"/>
    </row>
    <row r="24" spans="1:14" s="35" customFormat="1" ht="41.25" customHeight="1" x14ac:dyDescent="0.25">
      <c r="A24" s="5"/>
      <c r="B24" s="14" t="s">
        <v>3</v>
      </c>
      <c r="C24" s="36">
        <f t="shared" si="2"/>
        <v>331245.09999999998</v>
      </c>
      <c r="D24" s="37"/>
      <c r="E24" s="37">
        <v>331245.09999999998</v>
      </c>
      <c r="F24" s="39"/>
      <c r="G24" s="11"/>
      <c r="H24" s="65">
        <f>SUM(J24:L24)</f>
        <v>330205.90000000002</v>
      </c>
      <c r="I24" s="40"/>
      <c r="J24" s="11">
        <v>330205.90000000002</v>
      </c>
      <c r="K24" s="11"/>
      <c r="L24" s="11"/>
      <c r="M24" s="11"/>
      <c r="N24" s="41"/>
    </row>
    <row r="25" spans="1:14" s="35" customFormat="1" ht="29.25" customHeight="1" x14ac:dyDescent="0.25">
      <c r="A25" s="5"/>
      <c r="B25" s="14" t="s">
        <v>4</v>
      </c>
      <c r="C25" s="36">
        <f t="shared" si="2"/>
        <v>209211.3</v>
      </c>
      <c r="D25" s="37"/>
      <c r="E25" s="37">
        <v>209211.3</v>
      </c>
      <c r="F25" s="39"/>
      <c r="G25" s="11"/>
      <c r="H25" s="65">
        <f>SUM(J25:L25)</f>
        <v>209206.9</v>
      </c>
      <c r="J25" s="11">
        <v>209206.9</v>
      </c>
      <c r="K25" s="11"/>
      <c r="L25" s="11"/>
      <c r="M25" s="11"/>
      <c r="N25" s="41"/>
    </row>
    <row r="26" spans="1:14" s="35" customFormat="1" ht="57" customHeight="1" x14ac:dyDescent="0.25">
      <c r="A26" s="5"/>
      <c r="B26" s="14" t="s">
        <v>30</v>
      </c>
      <c r="C26" s="36">
        <f t="shared" si="2"/>
        <v>2458947.4</v>
      </c>
      <c r="D26" s="37">
        <v>633052.4</v>
      </c>
      <c r="E26" s="37">
        <v>1825824.6</v>
      </c>
      <c r="F26" s="37">
        <v>70.400000000000006</v>
      </c>
      <c r="G26" s="11"/>
      <c r="H26" s="65">
        <f t="shared" si="3"/>
        <v>2444756.1</v>
      </c>
      <c r="I26" s="11">
        <v>633052.4</v>
      </c>
      <c r="J26" s="11">
        <v>1811633.3</v>
      </c>
      <c r="K26" s="11">
        <v>70.400000000000006</v>
      </c>
      <c r="L26" s="11"/>
      <c r="M26" s="11"/>
      <c r="N26" s="12"/>
    </row>
    <row r="27" spans="1:14" s="35" customFormat="1" ht="63.75" customHeight="1" x14ac:dyDescent="0.25">
      <c r="A27" s="5"/>
      <c r="B27" s="14" t="s">
        <v>31</v>
      </c>
      <c r="C27" s="36">
        <f t="shared" si="2"/>
        <v>459896.4</v>
      </c>
      <c r="D27" s="37"/>
      <c r="E27" s="37">
        <v>459896.4</v>
      </c>
      <c r="F27" s="39"/>
      <c r="G27" s="11"/>
      <c r="H27" s="65">
        <f>SUM(J27:L27)</f>
        <v>453669.4</v>
      </c>
      <c r="I27" s="40"/>
      <c r="J27" s="11">
        <v>453669.4</v>
      </c>
      <c r="K27" s="11"/>
      <c r="L27" s="11"/>
      <c r="M27" s="11"/>
      <c r="N27" s="12"/>
    </row>
    <row r="28" spans="1:14" s="35" customFormat="1" ht="38.25" customHeight="1" x14ac:dyDescent="0.25">
      <c r="A28" s="5"/>
      <c r="B28" s="14" t="s">
        <v>5</v>
      </c>
      <c r="C28" s="36">
        <f t="shared" si="2"/>
        <v>606083</v>
      </c>
      <c r="D28" s="37"/>
      <c r="E28" s="37">
        <v>587822.5</v>
      </c>
      <c r="F28" s="37">
        <v>18260.5</v>
      </c>
      <c r="G28" s="11"/>
      <c r="H28" s="65">
        <f>SUM(J28:L28)</f>
        <v>594406.30000000005</v>
      </c>
      <c r="J28" s="11">
        <v>576145.80000000005</v>
      </c>
      <c r="K28" s="11">
        <v>18260.5</v>
      </c>
      <c r="L28" s="11"/>
      <c r="M28" s="11"/>
      <c r="N28" s="12"/>
    </row>
    <row r="29" spans="1:14" s="35" customFormat="1" x14ac:dyDescent="0.25">
      <c r="A29" s="5"/>
      <c r="B29" s="15" t="s">
        <v>32</v>
      </c>
      <c r="C29" s="36">
        <f t="shared" si="2"/>
        <v>16268</v>
      </c>
      <c r="D29" s="36"/>
      <c r="E29" s="36">
        <v>16268</v>
      </c>
      <c r="F29" s="36">
        <v>0</v>
      </c>
      <c r="G29" s="36">
        <v>0</v>
      </c>
      <c r="H29" s="65">
        <f t="shared" si="3"/>
        <v>0</v>
      </c>
      <c r="I29" s="11"/>
      <c r="J29" s="11"/>
      <c r="K29" s="11"/>
      <c r="L29" s="11"/>
      <c r="M29" s="11"/>
      <c r="N29" s="42"/>
    </row>
    <row r="30" spans="1:14" s="35" customFormat="1" ht="23.25" customHeight="1" x14ac:dyDescent="0.25">
      <c r="A30" s="5"/>
      <c r="B30" s="15" t="s">
        <v>33</v>
      </c>
      <c r="C30" s="36">
        <f t="shared" si="2"/>
        <v>10754935.800000001</v>
      </c>
      <c r="D30" s="36">
        <f>SUM(D31:D33)</f>
        <v>488862.2</v>
      </c>
      <c r="E30" s="36">
        <f t="shared" ref="E30:G30" si="7">SUM(E31:E33)</f>
        <v>9555628</v>
      </c>
      <c r="F30" s="36">
        <f t="shared" si="7"/>
        <v>710445.6</v>
      </c>
      <c r="G30" s="36">
        <f t="shared" si="7"/>
        <v>0</v>
      </c>
      <c r="H30" s="65">
        <f t="shared" si="3"/>
        <v>10298924.699999999</v>
      </c>
      <c r="I30" s="33">
        <f>SUM(I31:I33)</f>
        <v>488862.2</v>
      </c>
      <c r="J30" s="33">
        <f t="shared" ref="J30:K30" si="8">SUM(J31:J33)</f>
        <v>9099616.9000000004</v>
      </c>
      <c r="K30" s="33">
        <f t="shared" si="8"/>
        <v>710445.6</v>
      </c>
      <c r="L30" s="11"/>
      <c r="M30" s="11"/>
      <c r="N30" s="43"/>
    </row>
    <row r="31" spans="1:14" s="35" customFormat="1" ht="42.75" customHeight="1" x14ac:dyDescent="0.25">
      <c r="A31" s="5"/>
      <c r="B31" s="14" t="s">
        <v>34</v>
      </c>
      <c r="C31" s="36">
        <f t="shared" si="2"/>
        <v>3976760.8</v>
      </c>
      <c r="D31" s="37"/>
      <c r="E31" s="37">
        <v>3670401.4</v>
      </c>
      <c r="F31" s="37">
        <v>306359.40000000002</v>
      </c>
      <c r="G31" s="11"/>
      <c r="H31" s="65">
        <f t="shared" si="3"/>
        <v>3715601.5</v>
      </c>
      <c r="I31" s="11"/>
      <c r="J31" s="11">
        <v>3409242.1</v>
      </c>
      <c r="K31" s="11">
        <v>306359.40000000002</v>
      </c>
      <c r="L31" s="11"/>
      <c r="M31" s="11"/>
      <c r="N31" s="12"/>
    </row>
    <row r="32" spans="1:14" s="35" customFormat="1" ht="42.75" customHeight="1" x14ac:dyDescent="0.25">
      <c r="A32" s="5"/>
      <c r="B32" s="14" t="s">
        <v>35</v>
      </c>
      <c r="C32" s="36">
        <f t="shared" si="2"/>
        <v>6093467.5999999996</v>
      </c>
      <c r="D32" s="37">
        <v>488862.2</v>
      </c>
      <c r="E32" s="37">
        <v>5200519.2</v>
      </c>
      <c r="F32" s="37">
        <v>404086.2</v>
      </c>
      <c r="G32" s="11"/>
      <c r="H32" s="65">
        <f t="shared" si="3"/>
        <v>5903187.2999999998</v>
      </c>
      <c r="I32" s="11">
        <v>488862.2</v>
      </c>
      <c r="J32" s="11">
        <v>5010238.9000000004</v>
      </c>
      <c r="K32" s="11">
        <v>404086.2</v>
      </c>
      <c r="L32" s="11"/>
      <c r="M32" s="11"/>
      <c r="N32" s="42"/>
    </row>
    <row r="33" spans="1:14" s="35" customFormat="1" ht="38.25" x14ac:dyDescent="0.25">
      <c r="A33" s="5"/>
      <c r="B33" s="14" t="s">
        <v>36</v>
      </c>
      <c r="C33" s="36">
        <f t="shared" si="2"/>
        <v>684707.4</v>
      </c>
      <c r="D33" s="37"/>
      <c r="E33" s="37">
        <v>684707.4</v>
      </c>
      <c r="F33" s="39">
        <v>0</v>
      </c>
      <c r="G33" s="11"/>
      <c r="H33" s="65">
        <f t="shared" si="3"/>
        <v>680135.9</v>
      </c>
      <c r="I33" s="11"/>
      <c r="J33" s="11">
        <v>680135.9</v>
      </c>
      <c r="K33" s="11">
        <v>0</v>
      </c>
      <c r="L33" s="11"/>
      <c r="M33" s="11"/>
      <c r="N33" s="12"/>
    </row>
  </sheetData>
  <autoFilter ref="A14:N33"/>
  <mergeCells count="11">
    <mergeCell ref="A10:A11"/>
    <mergeCell ref="B10:B11"/>
    <mergeCell ref="N10:N11"/>
    <mergeCell ref="A13:N13"/>
    <mergeCell ref="E1:M2"/>
    <mergeCell ref="B4:M5"/>
    <mergeCell ref="B6:M6"/>
    <mergeCell ref="B8:L8"/>
    <mergeCell ref="C10:G10"/>
    <mergeCell ref="H10:L10"/>
    <mergeCell ref="M10:M11"/>
  </mergeCells>
  <pageMargins left="0.25" right="0.25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январь- декабрь 2024</vt:lpstr>
      <vt:lpstr>'СВОД январь- декабрь 2024'!Заголовки_для_печати</vt:lpstr>
      <vt:lpstr>'СВОД январь- декабрь 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Николаевна ПАВЛОВСКАЯ</dc:creator>
  <cp:lastModifiedBy>Володкин Евгений Александрович</cp:lastModifiedBy>
  <cp:lastPrinted>2023-10-18T12:17:31Z</cp:lastPrinted>
  <dcterms:created xsi:type="dcterms:W3CDTF">2019-04-01T15:38:14Z</dcterms:created>
  <dcterms:modified xsi:type="dcterms:W3CDTF">2025-02-10T14:04:03Z</dcterms:modified>
</cp:coreProperties>
</file>